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ВОДКА\2025 год\"/>
    </mc:Choice>
  </mc:AlternateContent>
  <bookViews>
    <workbookView xWindow="0" yWindow="0" windowWidth="14895" windowHeight="10695" tabRatio="833" activeTab="11"/>
  </bookViews>
  <sheets>
    <sheet name="на 01.02.2025" sheetId="2" r:id="rId1"/>
    <sheet name="на 01.03.2025" sheetId="3" r:id="rId2"/>
    <sheet name="на 01.04.2025" sheetId="4" r:id="rId3"/>
    <sheet name="на 01.05.2025" sheetId="5" r:id="rId4"/>
    <sheet name="на 01.06.2025" sheetId="6" r:id="rId5"/>
    <sheet name="на 01.07.2025" sheetId="7" r:id="rId6"/>
    <sheet name="на 01.08.2025" sheetId="8" r:id="rId7"/>
    <sheet name="на 01.09.2025" sheetId="9" r:id="rId8"/>
    <sheet name="на 01.10.2025" sheetId="10" r:id="rId9"/>
    <sheet name="на 01.11.2025" sheetId="11" r:id="rId10"/>
    <sheet name="на 01.12.2025" sheetId="12" r:id="rId11"/>
    <sheet name="на 01.01.2026" sheetId="13" r:id="rId12"/>
  </sheets>
  <externalReferences>
    <externalReference r:id="rId13"/>
  </externalReferences>
  <definedNames>
    <definedName name="_xlnm.Print_Area" localSheetId="11">'на 01.01.2026'!$A$1:$E$45</definedName>
    <definedName name="_xlnm.Print_Area" localSheetId="3">'на 01.05.2025'!$A$1:$E$27</definedName>
    <definedName name="_xlnm.Print_Area" localSheetId="4">'на 01.06.2025'!$A$1:$E$27</definedName>
    <definedName name="_xlnm.Print_Area" localSheetId="5">'на 01.07.2025'!$A$1:$E$27</definedName>
    <definedName name="_xlnm.Print_Area" localSheetId="6">'на 01.08.2025'!$A$1:$E$27</definedName>
    <definedName name="_xlnm.Print_Area" localSheetId="7">'на 01.09.2025'!$A$1:$E$27</definedName>
    <definedName name="_xlnm.Print_Area" localSheetId="8">'на 01.10.2025'!$A$1:$E$27</definedName>
    <definedName name="_xlnm.Print_Area" localSheetId="9">'на 01.11.2025'!$A$1:$E$45</definedName>
    <definedName name="_xlnm.Print_Area" localSheetId="10">'на 01.12.2025'!$A$1:$E$45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3" l="1"/>
  <c r="E24" i="13" l="1"/>
  <c r="D21" i="13"/>
  <c r="D19" i="13" s="1"/>
  <c r="E18" i="13"/>
  <c r="D9" i="13"/>
  <c r="E40" i="13"/>
  <c r="E39" i="13"/>
  <c r="E38" i="13"/>
  <c r="E37" i="13"/>
  <c r="E36" i="13"/>
  <c r="E35" i="13"/>
  <c r="E34" i="13"/>
  <c r="E33" i="13"/>
  <c r="E32" i="13"/>
  <c r="E31" i="13"/>
  <c r="E30" i="13"/>
  <c r="D29" i="13"/>
  <c r="C29" i="13"/>
  <c r="E26" i="13"/>
  <c r="E23" i="13"/>
  <c r="E22" i="13"/>
  <c r="E21" i="13"/>
  <c r="E20" i="13"/>
  <c r="C19" i="13"/>
  <c r="E17" i="13"/>
  <c r="E16" i="13"/>
  <c r="E15" i="13"/>
  <c r="E14" i="13"/>
  <c r="E13" i="13"/>
  <c r="E12" i="13"/>
  <c r="E11" i="13"/>
  <c r="E10" i="13"/>
  <c r="C9" i="13"/>
  <c r="E19" i="13" l="1"/>
  <c r="E29" i="13"/>
  <c r="D25" i="13"/>
  <c r="D27" i="13" s="1"/>
  <c r="C25" i="13"/>
  <c r="C27" i="13" s="1"/>
  <c r="C41" i="13" s="1"/>
  <c r="E9" i="13"/>
  <c r="E24" i="12"/>
  <c r="E18" i="12"/>
  <c r="E40" i="12"/>
  <c r="E39" i="12"/>
  <c r="E38" i="12"/>
  <c r="E37" i="12"/>
  <c r="E36" i="12"/>
  <c r="E35" i="12"/>
  <c r="E34" i="12"/>
  <c r="E33" i="12"/>
  <c r="E32" i="12"/>
  <c r="E31" i="12"/>
  <c r="E30" i="12"/>
  <c r="D29" i="12"/>
  <c r="C29" i="12"/>
  <c r="E23" i="12"/>
  <c r="E22" i="12"/>
  <c r="E21" i="12"/>
  <c r="E20" i="12"/>
  <c r="D19" i="12"/>
  <c r="C19" i="12"/>
  <c r="E17" i="12"/>
  <c r="E16" i="12"/>
  <c r="E15" i="12"/>
  <c r="E14" i="12"/>
  <c r="E13" i="12"/>
  <c r="E12" i="12"/>
  <c r="E11" i="12"/>
  <c r="E10" i="12"/>
  <c r="D9" i="12"/>
  <c r="C9" i="12"/>
  <c r="E21" i="10"/>
  <c r="E24" i="11"/>
  <c r="D19" i="11"/>
  <c r="E18" i="11"/>
  <c r="E40" i="11"/>
  <c r="E39" i="11"/>
  <c r="E38" i="11"/>
  <c r="E37" i="11"/>
  <c r="E36" i="11"/>
  <c r="E35" i="11"/>
  <c r="E34" i="11"/>
  <c r="E33" i="11"/>
  <c r="E32" i="11"/>
  <c r="E31" i="11"/>
  <c r="E30" i="11"/>
  <c r="D29" i="11"/>
  <c r="C29" i="11"/>
  <c r="E23" i="11"/>
  <c r="E22" i="11"/>
  <c r="E21" i="11"/>
  <c r="E20" i="11"/>
  <c r="C19" i="11"/>
  <c r="E17" i="11"/>
  <c r="E16" i="11"/>
  <c r="E15" i="11"/>
  <c r="E14" i="11"/>
  <c r="E13" i="11"/>
  <c r="E12" i="11"/>
  <c r="E11" i="11"/>
  <c r="E10" i="11"/>
  <c r="D9" i="11"/>
  <c r="C9" i="11"/>
  <c r="E24" i="10"/>
  <c r="D19" i="10"/>
  <c r="E18" i="10"/>
  <c r="E40" i="10"/>
  <c r="E39" i="10"/>
  <c r="E38" i="10"/>
  <c r="E37" i="10"/>
  <c r="E36" i="10"/>
  <c r="E35" i="10"/>
  <c r="E34" i="10"/>
  <c r="E33" i="10"/>
  <c r="E32" i="10"/>
  <c r="E31" i="10"/>
  <c r="E30" i="10"/>
  <c r="D29" i="10"/>
  <c r="C29" i="10"/>
  <c r="E23" i="10"/>
  <c r="E22" i="10"/>
  <c r="E20" i="10"/>
  <c r="C19" i="10"/>
  <c r="E17" i="10"/>
  <c r="E16" i="10"/>
  <c r="E15" i="10"/>
  <c r="E14" i="10"/>
  <c r="E13" i="10"/>
  <c r="E12" i="10"/>
  <c r="E11" i="10"/>
  <c r="E10" i="10"/>
  <c r="D9" i="10"/>
  <c r="C9" i="10"/>
  <c r="E21" i="9"/>
  <c r="E24" i="9"/>
  <c r="E18" i="9"/>
  <c r="E40" i="9"/>
  <c r="E39" i="9"/>
  <c r="E38" i="9"/>
  <c r="E37" i="9"/>
  <c r="E36" i="9"/>
  <c r="E35" i="9"/>
  <c r="E34" i="9"/>
  <c r="E33" i="9"/>
  <c r="E32" i="9"/>
  <c r="E31" i="9"/>
  <c r="E30" i="9"/>
  <c r="D29" i="9"/>
  <c r="C29" i="9"/>
  <c r="E23" i="9"/>
  <c r="E22" i="9"/>
  <c r="E20" i="9"/>
  <c r="D19" i="9"/>
  <c r="C19" i="9"/>
  <c r="E17" i="9"/>
  <c r="E16" i="9"/>
  <c r="E15" i="9"/>
  <c r="E14" i="9"/>
  <c r="E13" i="9"/>
  <c r="E12" i="9"/>
  <c r="E11" i="9"/>
  <c r="E10" i="9"/>
  <c r="D9" i="9"/>
  <c r="C9" i="9"/>
  <c r="E25" i="13" l="1"/>
  <c r="E27" i="13"/>
  <c r="E29" i="12"/>
  <c r="D25" i="12"/>
  <c r="D27" i="12" s="1"/>
  <c r="C25" i="12"/>
  <c r="E26" i="12"/>
  <c r="E19" i="12"/>
  <c r="C27" i="12"/>
  <c r="C41" i="12" s="1"/>
  <c r="E9" i="12"/>
  <c r="E25" i="12"/>
  <c r="E29" i="11"/>
  <c r="D25" i="11"/>
  <c r="D27" i="11" s="1"/>
  <c r="D41" i="11" s="1"/>
  <c r="C25" i="11"/>
  <c r="E19" i="11"/>
  <c r="E25" i="11"/>
  <c r="E26" i="11"/>
  <c r="E9" i="11"/>
  <c r="E29" i="10"/>
  <c r="D25" i="10"/>
  <c r="D27" i="10" s="1"/>
  <c r="D41" i="10" s="1"/>
  <c r="C25" i="10"/>
  <c r="E19" i="10"/>
  <c r="E9" i="10"/>
  <c r="C27" i="10"/>
  <c r="C41" i="10" s="1"/>
  <c r="E29" i="9"/>
  <c r="C25" i="9"/>
  <c r="E19" i="9"/>
  <c r="E9" i="9"/>
  <c r="C27" i="9"/>
  <c r="C41" i="9" s="1"/>
  <c r="D25" i="9"/>
  <c r="E25" i="9" s="1"/>
  <c r="E24" i="8"/>
  <c r="D19" i="8"/>
  <c r="E18" i="8"/>
  <c r="E40" i="8"/>
  <c r="E39" i="8"/>
  <c r="E38" i="8"/>
  <c r="E37" i="8"/>
  <c r="E36" i="8"/>
  <c r="E35" i="8"/>
  <c r="E34" i="8"/>
  <c r="E33" i="8"/>
  <c r="E32" i="8"/>
  <c r="E31" i="8"/>
  <c r="E30" i="8"/>
  <c r="D29" i="8"/>
  <c r="C29" i="8"/>
  <c r="E23" i="8"/>
  <c r="E22" i="8"/>
  <c r="E20" i="8"/>
  <c r="C19" i="8"/>
  <c r="E17" i="8"/>
  <c r="E16" i="8"/>
  <c r="E15" i="8"/>
  <c r="E14" i="8"/>
  <c r="E13" i="8"/>
  <c r="E12" i="8"/>
  <c r="E11" i="8"/>
  <c r="E10" i="8"/>
  <c r="D9" i="8"/>
  <c r="C9" i="8"/>
  <c r="D41" i="12" l="1"/>
  <c r="E27" i="12"/>
  <c r="C27" i="11"/>
  <c r="C41" i="11" s="1"/>
  <c r="E25" i="10"/>
  <c r="E26" i="10"/>
  <c r="E27" i="10"/>
  <c r="E26" i="9"/>
  <c r="D27" i="9"/>
  <c r="E21" i="8"/>
  <c r="E29" i="8"/>
  <c r="D25" i="8"/>
  <c r="C25" i="8"/>
  <c r="E19" i="8"/>
  <c r="E26" i="8"/>
  <c r="D27" i="8"/>
  <c r="C27" i="8"/>
  <c r="C41" i="8" s="1"/>
  <c r="E25" i="8"/>
  <c r="E9" i="8"/>
  <c r="D41" i="8"/>
  <c r="E24" i="7"/>
  <c r="E18" i="7"/>
  <c r="C9" i="7"/>
  <c r="E40" i="7"/>
  <c r="E39" i="7"/>
  <c r="E38" i="7"/>
  <c r="E37" i="7"/>
  <c r="E36" i="7"/>
  <c r="E35" i="7"/>
  <c r="E34" i="7"/>
  <c r="E33" i="7"/>
  <c r="E32" i="7"/>
  <c r="E31" i="7"/>
  <c r="E30" i="7"/>
  <c r="D29" i="7"/>
  <c r="C29" i="7"/>
  <c r="E23" i="7"/>
  <c r="E22" i="7"/>
  <c r="E21" i="7"/>
  <c r="E20" i="7"/>
  <c r="D19" i="7"/>
  <c r="C19" i="7"/>
  <c r="E17" i="7"/>
  <c r="E16" i="7"/>
  <c r="D9" i="7"/>
  <c r="E15" i="7"/>
  <c r="E14" i="7"/>
  <c r="E13" i="7"/>
  <c r="E12" i="7"/>
  <c r="E11" i="7"/>
  <c r="E10" i="7"/>
  <c r="E24" i="6"/>
  <c r="E18" i="6"/>
  <c r="E40" i="6"/>
  <c r="E39" i="6"/>
  <c r="E38" i="6"/>
  <c r="E37" i="6"/>
  <c r="E36" i="6"/>
  <c r="E35" i="6"/>
  <c r="E34" i="6"/>
  <c r="E33" i="6"/>
  <c r="E32" i="6"/>
  <c r="E31" i="6"/>
  <c r="E30" i="6"/>
  <c r="D29" i="6"/>
  <c r="C29" i="6"/>
  <c r="E23" i="6"/>
  <c r="E22" i="6"/>
  <c r="E21" i="6"/>
  <c r="E20" i="6"/>
  <c r="D19" i="6"/>
  <c r="C19" i="6"/>
  <c r="C25" i="6" s="1"/>
  <c r="E17" i="6"/>
  <c r="E16" i="6"/>
  <c r="E15" i="6"/>
  <c r="D14" i="6"/>
  <c r="E14" i="6" s="1"/>
  <c r="E13" i="6"/>
  <c r="D12" i="6"/>
  <c r="E11" i="6"/>
  <c r="E10" i="6"/>
  <c r="C9" i="6"/>
  <c r="D19" i="5"/>
  <c r="E24" i="5"/>
  <c r="E18" i="5"/>
  <c r="E40" i="5"/>
  <c r="E39" i="5"/>
  <c r="E38" i="5"/>
  <c r="E37" i="5"/>
  <c r="E36" i="5"/>
  <c r="E35" i="5"/>
  <c r="E34" i="5"/>
  <c r="E33" i="5"/>
  <c r="E32" i="5"/>
  <c r="E31" i="5"/>
  <c r="E30" i="5"/>
  <c r="D29" i="5"/>
  <c r="C29" i="5"/>
  <c r="E23" i="5"/>
  <c r="E22" i="5"/>
  <c r="E21" i="5"/>
  <c r="E20" i="5"/>
  <c r="C19" i="5"/>
  <c r="E17" i="5"/>
  <c r="E16" i="5"/>
  <c r="E15" i="5"/>
  <c r="E14" i="5"/>
  <c r="E13" i="5"/>
  <c r="E12" i="5"/>
  <c r="E11" i="5"/>
  <c r="E10" i="5"/>
  <c r="D9" i="5"/>
  <c r="C9" i="5"/>
  <c r="E24" i="4"/>
  <c r="E18" i="4"/>
  <c r="E40" i="4"/>
  <c r="E39" i="4"/>
  <c r="E38" i="4"/>
  <c r="E37" i="4"/>
  <c r="E36" i="4"/>
  <c r="E35" i="4"/>
  <c r="E34" i="4"/>
  <c r="E33" i="4"/>
  <c r="E32" i="4"/>
  <c r="E31" i="4"/>
  <c r="E30" i="4"/>
  <c r="D29" i="4"/>
  <c r="C29" i="4"/>
  <c r="E23" i="4"/>
  <c r="E22" i="4"/>
  <c r="E21" i="4"/>
  <c r="E20" i="4"/>
  <c r="D19" i="4"/>
  <c r="C19" i="4"/>
  <c r="E17" i="4"/>
  <c r="E16" i="4"/>
  <c r="E15" i="4"/>
  <c r="E14" i="4"/>
  <c r="E13" i="4"/>
  <c r="E12" i="4"/>
  <c r="E11" i="4"/>
  <c r="E10" i="4"/>
  <c r="D9" i="4"/>
  <c r="C9" i="4"/>
  <c r="E24" i="3"/>
  <c r="C9" i="3"/>
  <c r="E10" i="3"/>
  <c r="E11" i="3"/>
  <c r="E12" i="3"/>
  <c r="E13" i="3"/>
  <c r="E14" i="3"/>
  <c r="E15" i="3"/>
  <c r="E16" i="3"/>
  <c r="E17" i="3"/>
  <c r="C19" i="3"/>
  <c r="D19" i="3"/>
  <c r="E20" i="3"/>
  <c r="E21" i="3"/>
  <c r="E22" i="3"/>
  <c r="E23" i="3"/>
  <c r="C29" i="3"/>
  <c r="D29" i="3"/>
  <c r="E30" i="3"/>
  <c r="E31" i="3"/>
  <c r="E32" i="3"/>
  <c r="E33" i="3"/>
  <c r="E34" i="3"/>
  <c r="E35" i="3"/>
  <c r="E36" i="3"/>
  <c r="E37" i="3"/>
  <c r="E38" i="3"/>
  <c r="E39" i="3"/>
  <c r="E40" i="3"/>
  <c r="C41" i="2"/>
  <c r="E18" i="2"/>
  <c r="E40" i="2"/>
  <c r="E39" i="2"/>
  <c r="E38" i="2"/>
  <c r="E37" i="2"/>
  <c r="E36" i="2"/>
  <c r="E35" i="2"/>
  <c r="E34" i="2"/>
  <c r="E33" i="2"/>
  <c r="E32" i="2"/>
  <c r="E31" i="2"/>
  <c r="E30" i="2"/>
  <c r="D29" i="2"/>
  <c r="C29" i="2"/>
  <c r="E24" i="2"/>
  <c r="E23" i="2"/>
  <c r="E22" i="2"/>
  <c r="E21" i="2"/>
  <c r="E20" i="2"/>
  <c r="D19" i="2"/>
  <c r="C19" i="2"/>
  <c r="E17" i="2"/>
  <c r="E16" i="2"/>
  <c r="E15" i="2"/>
  <c r="E14" i="2"/>
  <c r="E13" i="2"/>
  <c r="E12" i="2"/>
  <c r="E11" i="2"/>
  <c r="E10" i="2"/>
  <c r="D9" i="2"/>
  <c r="C9" i="2"/>
  <c r="E27" i="11" l="1"/>
  <c r="D41" i="9"/>
  <c r="E27" i="9"/>
  <c r="E27" i="8"/>
  <c r="E19" i="7"/>
  <c r="E29" i="7"/>
  <c r="C25" i="7"/>
  <c r="E9" i="7"/>
  <c r="D25" i="7"/>
  <c r="D9" i="6"/>
  <c r="E29" i="6"/>
  <c r="E19" i="6"/>
  <c r="E12" i="6"/>
  <c r="E26" i="6"/>
  <c r="E9" i="6"/>
  <c r="D25" i="6"/>
  <c r="C27" i="6"/>
  <c r="C41" i="6" s="1"/>
  <c r="C25" i="5"/>
  <c r="E19" i="5"/>
  <c r="E29" i="5"/>
  <c r="E9" i="5"/>
  <c r="C27" i="5"/>
  <c r="C41" i="5" s="1"/>
  <c r="E26" i="5"/>
  <c r="D25" i="5"/>
  <c r="E29" i="4"/>
  <c r="C25" i="4"/>
  <c r="D25" i="4"/>
  <c r="D27" i="4" s="1"/>
  <c r="E19" i="4"/>
  <c r="E26" i="4"/>
  <c r="E9" i="4"/>
  <c r="E19" i="3"/>
  <c r="E18" i="3"/>
  <c r="E29" i="3"/>
  <c r="D9" i="3"/>
  <c r="E9" i="3" s="1"/>
  <c r="C25" i="3"/>
  <c r="C27" i="3" s="1"/>
  <c r="C41" i="3" s="1"/>
  <c r="D25" i="2"/>
  <c r="E19" i="2"/>
  <c r="C25" i="2"/>
  <c r="C27" i="2" s="1"/>
  <c r="E29" i="2"/>
  <c r="E9" i="2"/>
  <c r="E25" i="7" l="1"/>
  <c r="C27" i="7"/>
  <c r="C41" i="7" s="1"/>
  <c r="E26" i="7"/>
  <c r="D27" i="7"/>
  <c r="D27" i="6"/>
  <c r="E25" i="6"/>
  <c r="D27" i="5"/>
  <c r="E25" i="5"/>
  <c r="E25" i="4"/>
  <c r="C27" i="4"/>
  <c r="C41" i="4" s="1"/>
  <c r="D41" i="4"/>
  <c r="E27" i="4"/>
  <c r="D25" i="3"/>
  <c r="E25" i="3" s="1"/>
  <c r="E26" i="3"/>
  <c r="E25" i="2"/>
  <c r="D27" i="2"/>
  <c r="E26" i="2"/>
  <c r="D41" i="7" l="1"/>
  <c r="E27" i="7"/>
  <c r="D41" i="6"/>
  <c r="E27" i="6"/>
  <c r="D41" i="5"/>
  <c r="E27" i="5"/>
  <c r="D27" i="3"/>
  <c r="E27" i="3" s="1"/>
  <c r="D41" i="3"/>
  <c r="D41" i="2"/>
  <c r="E27" i="2"/>
</calcChain>
</file>

<file path=xl/sharedStrings.xml><?xml version="1.0" encoding="utf-8"?>
<sst xmlns="http://schemas.openxmlformats.org/spreadsheetml/2006/main" count="576" uniqueCount="80">
  <si>
    <t>С.Р. Мулюкова</t>
  </si>
  <si>
    <t>начальник управления финансов</t>
  </si>
  <si>
    <t>Исполнительного комитета,</t>
  </si>
  <si>
    <t>Заместитель Руководителя</t>
  </si>
  <si>
    <t>Профицит, дефицит  (-)</t>
  </si>
  <si>
    <t>межбюджетные трансферты</t>
  </si>
  <si>
    <t>физическая культура и спорт</t>
  </si>
  <si>
    <t>социальная политика</t>
  </si>
  <si>
    <t xml:space="preserve">здравоохранение </t>
  </si>
  <si>
    <t>культура и кинематография</t>
  </si>
  <si>
    <t>образование</t>
  </si>
  <si>
    <t>охрана окружающей среды</t>
  </si>
  <si>
    <t>жилищно-коммунальное хозяйство</t>
  </si>
  <si>
    <t>национальная экономика</t>
  </si>
  <si>
    <t>национальная безопасность и правоохранительная деятельность</t>
  </si>
  <si>
    <t xml:space="preserve">общегосударственные вопросы                 </t>
  </si>
  <si>
    <t xml:space="preserve"> Расходы местного бюджета  </t>
  </si>
  <si>
    <t>№  п/п</t>
  </si>
  <si>
    <t>РАСХОДЫ</t>
  </si>
  <si>
    <t>Всего доходов</t>
  </si>
  <si>
    <t>Безвозмездные поступления</t>
  </si>
  <si>
    <t>Итого собственных доходов</t>
  </si>
  <si>
    <t>Прочие неналоговые доходы</t>
  </si>
  <si>
    <t>Доходы от продажи земельных участков</t>
  </si>
  <si>
    <t>Доходы от реализации имущества</t>
  </si>
  <si>
    <t>Доходы от сдачи в аренду имущества</t>
  </si>
  <si>
    <t>Арендная плата  за землю</t>
  </si>
  <si>
    <t>Неналоговые доходы</t>
  </si>
  <si>
    <t>Прочие налоговые доходы</t>
  </si>
  <si>
    <t>Госпошлина</t>
  </si>
  <si>
    <t>Земельный налог</t>
  </si>
  <si>
    <t>Налог на имущество физ.лиц</t>
  </si>
  <si>
    <t>Налог, взимаемый в связи с применением патентной системы налогообложения, зачисляемый в бюджеты городских округов</t>
  </si>
  <si>
    <t>Единый сельскохозяйственный налог</t>
  </si>
  <si>
    <t>Единый налог, взимаемый в связи с применением упрощенной системы налогообложения</t>
  </si>
  <si>
    <t>Акцизы по подакцизным товарам (продукции), производимым на территории Российской Федерации</t>
  </si>
  <si>
    <t>Налог на доходы физ.лиц</t>
  </si>
  <si>
    <t>Налоговые доходы</t>
  </si>
  <si>
    <t>ДОХОДЫ</t>
  </si>
  <si>
    <t>% исполнения годового плана</t>
  </si>
  <si>
    <t>Исполнение бюджета 
на 01.01.2026 года</t>
  </si>
  <si>
    <t>Бюджет с учетом уточненных МФ РТ безвозмездных поступлений по состоянию на 29.12.2025</t>
  </si>
  <si>
    <t xml:space="preserve">Наименование </t>
  </si>
  <si>
    <t>тыс. руб.</t>
  </si>
  <si>
    <t>на 01.01.2026 года</t>
  </si>
  <si>
    <t xml:space="preserve">об исполнении  бюджета города Набережные Челны </t>
  </si>
  <si>
    <t>Сведения</t>
  </si>
  <si>
    <t>на 01.02.2025 года</t>
  </si>
  <si>
    <t>Бюджет с учетом уточненных МФ РТ безвозмездных поступлений по состоянию на 01.02.2025</t>
  </si>
  <si>
    <t>Исполнение бюджета 
на 01.02.2025 года</t>
  </si>
  <si>
    <t>Исполнение бюджета 
на 01.03.2025 года</t>
  </si>
  <si>
    <t>Бюджет с учетом уточненных МФ РТ безвозмездных поступлений по состоянию на 01.03.2025</t>
  </si>
  <si>
    <t>на 01.03.2025 года</t>
  </si>
  <si>
    <t>на 01.04.2025 года</t>
  </si>
  <si>
    <t>Бюджет с учетом уточненных МФ РТ безвозмездных поступлений по состоянию на 01.04.2025</t>
  </si>
  <si>
    <t>Исполнение бюджета 
на 01.04.2025 года</t>
  </si>
  <si>
    <t>на 01.05.2025 года</t>
  </si>
  <si>
    <t>Бюджет с учетом уточненных МФ РТ безвозмездных поступлений по состоянию на 01.05.2025</t>
  </si>
  <si>
    <t>Исполнение бюджета 
на 01.05.2025 года</t>
  </si>
  <si>
    <t>на 01.06.2025 года</t>
  </si>
  <si>
    <t>Бюджет с учетом уточненных МФ РТ безвозмездных поступлений по состоянию на 01.06.2025</t>
  </si>
  <si>
    <t>Исполнение бюджета 
на 01.06.2025 года</t>
  </si>
  <si>
    <t>на 01.07.2025 года</t>
  </si>
  <si>
    <t>Бюджет с учетом уточненных МФ РТ безвозмездных поступлений по состоянию на 01.07.2025</t>
  </si>
  <si>
    <t>Исполнение бюджета 
на 01.07.2025 года</t>
  </si>
  <si>
    <t>на 01.08.2025 года</t>
  </si>
  <si>
    <t>Бюджет с учетом уточненных МФ РТ безвозмездных поступлений по состоянию на 01.08.2025</t>
  </si>
  <si>
    <t>Исполнение бюджета 
на 01.08.2025 года</t>
  </si>
  <si>
    <t>на 01.09.2025 года</t>
  </si>
  <si>
    <t>Бюджет с учетом уточненных МФ РТ безвозмездных поступлений по состоянию на 01.09.2025</t>
  </si>
  <si>
    <t>Исполнение бюджета 
на 01.09.2025 года</t>
  </si>
  <si>
    <t>на 01.10.2025 года</t>
  </si>
  <si>
    <t>Бюджет с учетом уточненных МФ РТ безвозмездных поступлений по состоянию на 01.10.2025</t>
  </si>
  <si>
    <t>Исполнение бюджета 
на 01.10.2025 года</t>
  </si>
  <si>
    <t>на 01.11.2025 года</t>
  </si>
  <si>
    <t>Бюджет с учетом уточненных МФ РТ безвозмездных поступлений по состоянию на 01.11.2025</t>
  </si>
  <si>
    <t>Исполнение бюджета 
на 01.11.2025 года</t>
  </si>
  <si>
    <t>на 01.12.2025 года</t>
  </si>
  <si>
    <t>Бюджет с учетом уточненных МФ РТ безвозмездных поступлений по состоянию на 01.12.2025</t>
  </si>
  <si>
    <t>Исполнение бюджета 
на 01.12.2025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</si>
</sst>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"/>
    <numFmt numFmtId="166" formatCode="#,##0.000000"/>
    <numFmt numFmtId="167" formatCode="0.00000"/>
  </numFmts>
  <fonts count="1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sz val="10"/>
      <color rgb="FFFF0000"/>
      <name val="Arial Cyr"/>
      <charset val="204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0" borderId="0" xfId="0" applyFont="1" applyFill="1" applyBorder="1"/>
    <xf numFmtId="0" fontId="1" fillId="0" borderId="0" xfId="0" applyFont="1" applyFill="1" applyBorder="1" applyAlignment="1">
      <alignment horizontal="left" wrapText="1" indent="1"/>
    </xf>
    <xf numFmtId="0" fontId="2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 indent="1"/>
    </xf>
    <xf numFmtId="4" fontId="0" fillId="0" borderId="0" xfId="0" applyNumberFormat="1" applyFont="1" applyFill="1" applyBorder="1"/>
    <xf numFmtId="3" fontId="4" fillId="0" borderId="0" xfId="0" applyNumberFormat="1" applyFont="1" applyFill="1" applyBorder="1"/>
    <xf numFmtId="0" fontId="5" fillId="0" borderId="0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0" fillId="0" borderId="0" xfId="0" applyNumberFormat="1" applyFont="1"/>
    <xf numFmtId="164" fontId="1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/>
    </xf>
    <xf numFmtId="164" fontId="10" fillId="4" borderId="1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Font="1"/>
    <xf numFmtId="167" fontId="0" fillId="0" borderId="0" xfId="0" applyNumberFormat="1" applyFont="1"/>
    <xf numFmtId="164" fontId="10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3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3" fontId="16" fillId="3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 applyBorder="1"/>
    <xf numFmtId="0" fontId="15" fillId="2" borderId="0" xfId="0" applyFont="1" applyFill="1"/>
    <xf numFmtId="164" fontId="16" fillId="3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3" fontId="18" fillId="0" borderId="0" xfId="0" applyNumberFormat="1" applyFont="1" applyFill="1" applyBorder="1"/>
    <xf numFmtId="3" fontId="15" fillId="0" borderId="0" xfId="0" applyNumberFormat="1" applyFont="1" applyFill="1" applyBorder="1"/>
    <xf numFmtId="0" fontId="15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u-kaf\Desktop\&#1085;&#1072;%2001.01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01.01.2026"/>
    </sheetNames>
    <sheetDataSet>
      <sheetData sheetId="0">
        <row r="27">
          <cell r="D27">
            <v>583.74617999999998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zoomScale="70" zoomScaleNormal="70" workbookViewId="0">
      <selection activeCell="B33" sqref="B33"/>
    </sheetView>
  </sheetViews>
  <sheetFormatPr defaultColWidth="43.7109375" defaultRowHeight="12.75" x14ac:dyDescent="0.2"/>
  <cols>
    <col min="1" max="1" width="4.85546875" style="1" customWidth="1"/>
    <col min="2" max="2" width="107" style="1" customWidth="1"/>
    <col min="3" max="3" width="23.7109375" style="1" customWidth="1"/>
    <col min="4" max="4" width="22.28515625" style="2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47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48</v>
      </c>
      <c r="D5" s="65" t="s">
        <v>49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502412.47249000007</v>
      </c>
      <c r="E9" s="36">
        <f>D9/C9*100</f>
        <v>5.3659098973096739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31">
        <v>380740.64954000001</v>
      </c>
      <c r="E10" s="33">
        <f>D10/C10*100</f>
        <v>5.5440000272001226</v>
      </c>
    </row>
    <row r="11" spans="1:7" ht="18.75" x14ac:dyDescent="0.2">
      <c r="A11" s="30">
        <v>2</v>
      </c>
      <c r="B11" s="16" t="s">
        <v>35</v>
      </c>
      <c r="C11" s="31">
        <v>70216</v>
      </c>
      <c r="D11" s="31">
        <v>6106.8149100000001</v>
      </c>
      <c r="E11" s="33">
        <f t="shared" ref="E11:E18" si="0">D11/C11*100</f>
        <v>8.6971842742394898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31">
        <v>502.71045000000015</v>
      </c>
      <c r="E12" s="33">
        <f t="shared" si="0"/>
        <v>3.9305360414140261E-2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31"/>
      <c r="E13" s="33">
        <f t="shared" si="0"/>
        <v>0</v>
      </c>
    </row>
    <row r="14" spans="1:7" ht="31.5" x14ac:dyDescent="0.2">
      <c r="A14" s="30">
        <v>5</v>
      </c>
      <c r="B14" s="16" t="s">
        <v>32</v>
      </c>
      <c r="C14" s="31">
        <v>200000</v>
      </c>
      <c r="D14" s="31">
        <v>90983.17654</v>
      </c>
      <c r="E14" s="33">
        <f t="shared" si="0"/>
        <v>45.491588270000001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31">
        <v>9584.6124200000013</v>
      </c>
      <c r="E15" s="33">
        <f t="shared" si="0"/>
        <v>2.1419659998033382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31">
        <v>-3481.9291399999993</v>
      </c>
      <c r="E16" s="33">
        <f t="shared" si="0"/>
        <v>-0.857618014778325</v>
      </c>
    </row>
    <row r="17" spans="1:7" ht="18.75" x14ac:dyDescent="0.2">
      <c r="A17" s="30">
        <v>8</v>
      </c>
      <c r="B17" s="16" t="s">
        <v>29</v>
      </c>
      <c r="C17" s="31">
        <v>82564</v>
      </c>
      <c r="D17" s="31">
        <v>17661.79264</v>
      </c>
      <c r="E17" s="33">
        <f t="shared" si="0"/>
        <v>21.391638777191027</v>
      </c>
    </row>
    <row r="18" spans="1:7" ht="18.75" x14ac:dyDescent="0.2">
      <c r="A18" s="30">
        <v>9</v>
      </c>
      <c r="B18" s="16" t="s">
        <v>28</v>
      </c>
      <c r="C18" s="43">
        <v>10030</v>
      </c>
      <c r="D18" s="43">
        <v>314.64512999999999</v>
      </c>
      <c r="E18" s="33">
        <f t="shared" si="0"/>
        <v>3.1370401794616152</v>
      </c>
    </row>
    <row r="19" spans="1:7" ht="18.75" x14ac:dyDescent="0.2">
      <c r="A19" s="32"/>
      <c r="B19" s="14" t="s">
        <v>27</v>
      </c>
      <c r="C19" s="21">
        <f>SUM(C20:C24)</f>
        <v>805558</v>
      </c>
      <c r="D19" s="21">
        <f>SUM(D20:D24)</f>
        <v>136819.09122</v>
      </c>
      <c r="E19" s="20">
        <f>D19/C19*100</f>
        <v>16.98438737123832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108758.67835999999</v>
      </c>
      <c r="E20" s="28">
        <f t="shared" ref="E20:E29" si="1">D20/C20*100</f>
        <v>23.720540536532166</v>
      </c>
    </row>
    <row r="21" spans="1:7" ht="18.75" x14ac:dyDescent="0.2">
      <c r="A21" s="30">
        <v>2</v>
      </c>
      <c r="B21" s="16" t="s">
        <v>25</v>
      </c>
      <c r="C21" s="25">
        <v>40837</v>
      </c>
      <c r="D21" s="25">
        <v>7626.3149000000003</v>
      </c>
      <c r="E21" s="28">
        <f t="shared" si="1"/>
        <v>18.675012611112471</v>
      </c>
    </row>
    <row r="22" spans="1:7" ht="18.75" x14ac:dyDescent="0.2">
      <c r="A22" s="30">
        <v>3</v>
      </c>
      <c r="B22" s="16" t="s">
        <v>24</v>
      </c>
      <c r="C22" s="25">
        <v>13298</v>
      </c>
      <c r="D22" s="25">
        <v>0</v>
      </c>
      <c r="E22" s="28">
        <f t="shared" si="1"/>
        <v>0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9415.2846900000022</v>
      </c>
      <c r="E23" s="28">
        <f t="shared" si="1"/>
        <v>6.5841151678321692</v>
      </c>
    </row>
    <row r="24" spans="1:7" ht="18.75" x14ac:dyDescent="0.2">
      <c r="A24" s="30">
        <v>5</v>
      </c>
      <c r="B24" s="16" t="s">
        <v>22</v>
      </c>
      <c r="C24" s="24">
        <v>149923</v>
      </c>
      <c r="D24" s="24">
        <v>11018.813270000002</v>
      </c>
      <c r="E24" s="28">
        <f t="shared" si="1"/>
        <v>7.3496483328108448</v>
      </c>
    </row>
    <row r="25" spans="1:7" ht="18.75" x14ac:dyDescent="0.2">
      <c r="A25" s="29"/>
      <c r="B25" s="14" t="s">
        <v>21</v>
      </c>
      <c r="C25" s="20">
        <f>C9+C19</f>
        <v>10168601.399999999</v>
      </c>
      <c r="D25" s="21">
        <f>SUM(D9+D19)</f>
        <v>639231.56371000013</v>
      </c>
      <c r="E25" s="20">
        <f t="shared" si="1"/>
        <v>6.2863272790887468</v>
      </c>
    </row>
    <row r="26" spans="1:7" ht="18.75" x14ac:dyDescent="0.2">
      <c r="A26" s="23"/>
      <c r="B26" s="14" t="s">
        <v>20</v>
      </c>
      <c r="C26" s="20">
        <v>8779767.2137000002</v>
      </c>
      <c r="D26" s="21">
        <v>1194417.9249000002</v>
      </c>
      <c r="E26" s="20">
        <f t="shared" si="1"/>
        <v>13.604209494714434</v>
      </c>
    </row>
    <row r="27" spans="1:7" ht="18.75" x14ac:dyDescent="0.2">
      <c r="A27" s="23"/>
      <c r="B27" s="22" t="s">
        <v>19</v>
      </c>
      <c r="C27" s="21">
        <f>C26+C25</f>
        <v>18948368.613699999</v>
      </c>
      <c r="D27" s="21">
        <f>D26+D25</f>
        <v>1833649.4886100003</v>
      </c>
      <c r="E27" s="20">
        <f>D27/C27*100</f>
        <v>9.6770836898551789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19024458.722080003</v>
      </c>
      <c r="D29" s="21">
        <f>SUM(D30:D40)</f>
        <v>1816178.3910399999</v>
      </c>
      <c r="E29" s="20">
        <f t="shared" si="1"/>
        <v>9.5465443594046775</v>
      </c>
    </row>
    <row r="30" spans="1:7" ht="18.75" x14ac:dyDescent="0.2">
      <c r="A30" s="17">
        <v>1</v>
      </c>
      <c r="B30" s="16" t="s">
        <v>15</v>
      </c>
      <c r="C30" s="26">
        <v>695317.53888999997</v>
      </c>
      <c r="D30" s="26">
        <v>23187.470149999994</v>
      </c>
      <c r="E30" s="24">
        <f>D30/C30*100</f>
        <v>3.3348030005134497</v>
      </c>
    </row>
    <row r="31" spans="1:7" ht="18.75" x14ac:dyDescent="0.2">
      <c r="A31" s="17">
        <v>2</v>
      </c>
      <c r="B31" s="16" t="s">
        <v>14</v>
      </c>
      <c r="C31" s="26">
        <v>138760.29344000001</v>
      </c>
      <c r="D31" s="26">
        <v>3549.9542700000002</v>
      </c>
      <c r="E31" s="24">
        <f t="shared" ref="E31:E40" si="2">D31/C31*100</f>
        <v>2.5583358048568856</v>
      </c>
    </row>
    <row r="32" spans="1:7" ht="18.75" x14ac:dyDescent="0.2">
      <c r="A32" s="17">
        <v>3</v>
      </c>
      <c r="B32" s="16" t="s">
        <v>13</v>
      </c>
      <c r="C32" s="26">
        <v>747914.3103100002</v>
      </c>
      <c r="D32" s="26">
        <v>91403.094490000003</v>
      </c>
      <c r="E32" s="24">
        <f t="shared" si="2"/>
        <v>12.221065064541241</v>
      </c>
    </row>
    <row r="33" spans="1:5" ht="18.75" x14ac:dyDescent="0.2">
      <c r="A33" s="17">
        <v>4</v>
      </c>
      <c r="B33" s="16" t="s">
        <v>12</v>
      </c>
      <c r="C33" s="26">
        <v>751104.87679000013</v>
      </c>
      <c r="D33" s="26">
        <v>55517.836950000004</v>
      </c>
      <c r="E33" s="24">
        <f t="shared" si="2"/>
        <v>7.391489346636491</v>
      </c>
    </row>
    <row r="34" spans="1:5" ht="18.75" x14ac:dyDescent="0.2">
      <c r="A34" s="17">
        <v>5</v>
      </c>
      <c r="B34" s="16" t="s">
        <v>11</v>
      </c>
      <c r="C34" s="26">
        <v>27385.58366</v>
      </c>
      <c r="D34" s="26">
        <v>0</v>
      </c>
      <c r="E34" s="24">
        <f t="shared" si="2"/>
        <v>0</v>
      </c>
    </row>
    <row r="35" spans="1:5" ht="18.75" x14ac:dyDescent="0.2">
      <c r="A35" s="17">
        <v>6</v>
      </c>
      <c r="B35" s="16" t="s">
        <v>10</v>
      </c>
      <c r="C35" s="26">
        <v>14475622.948740004</v>
      </c>
      <c r="D35" s="26">
        <v>1590271.6606799997</v>
      </c>
      <c r="E35" s="24">
        <f t="shared" si="2"/>
        <v>10.985859926797977</v>
      </c>
    </row>
    <row r="36" spans="1:5" ht="18.75" x14ac:dyDescent="0.2">
      <c r="A36" s="17">
        <v>7</v>
      </c>
      <c r="B36" s="16" t="s">
        <v>9</v>
      </c>
      <c r="C36" s="26">
        <v>732942.99</v>
      </c>
      <c r="D36" s="26">
        <v>15017.331540000001</v>
      </c>
      <c r="E36" s="24">
        <f t="shared" si="2"/>
        <v>2.0489085433506911</v>
      </c>
    </row>
    <row r="37" spans="1:5" ht="18.75" x14ac:dyDescent="0.2">
      <c r="A37" s="17">
        <v>8</v>
      </c>
      <c r="B37" s="16" t="s">
        <v>8</v>
      </c>
      <c r="C37" s="26">
        <v>10698.6</v>
      </c>
      <c r="D37" s="26">
        <v>180.52692999999999</v>
      </c>
      <c r="E37" s="24">
        <f t="shared" si="2"/>
        <v>1.6873883498775542</v>
      </c>
    </row>
    <row r="38" spans="1:5" ht="18.75" x14ac:dyDescent="0.2">
      <c r="A38" s="17">
        <v>9</v>
      </c>
      <c r="B38" s="16" t="s">
        <v>7</v>
      </c>
      <c r="C38" s="26">
        <v>451679.59556000005</v>
      </c>
      <c r="D38" s="26">
        <v>8802.3129399999998</v>
      </c>
      <c r="E38" s="24">
        <f t="shared" si="2"/>
        <v>1.9487957894327155</v>
      </c>
    </row>
    <row r="39" spans="1:5" ht="18.75" x14ac:dyDescent="0.2">
      <c r="A39" s="17">
        <v>10</v>
      </c>
      <c r="B39" s="16" t="s">
        <v>6</v>
      </c>
      <c r="C39" s="26">
        <v>988401.58469000005</v>
      </c>
      <c r="D39" s="26">
        <v>27862.336090000001</v>
      </c>
      <c r="E39" s="24">
        <f t="shared" si="2"/>
        <v>2.8189287149654541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26">
        <v>385.86700000000002</v>
      </c>
      <c r="E40" s="24">
        <f t="shared" si="2"/>
        <v>8.3333405321354537</v>
      </c>
    </row>
    <row r="41" spans="1:5" ht="18.75" x14ac:dyDescent="0.2">
      <c r="A41" s="15"/>
      <c r="B41" s="14" t="s">
        <v>4</v>
      </c>
      <c r="C41" s="21">
        <f>C27-C29</f>
        <v>-76090.108380004764</v>
      </c>
      <c r="D41" s="21">
        <f>D27-D29</f>
        <v>17471.097570000449</v>
      </c>
      <c r="E41" s="44"/>
    </row>
    <row r="42" spans="1:5" s="3" customFormat="1" ht="15.75" x14ac:dyDescent="0.25">
      <c r="A42" s="6"/>
      <c r="B42" s="5"/>
    </row>
    <row r="43" spans="1:5" s="3" customFormat="1" ht="18.75" x14ac:dyDescent="0.3">
      <c r="A43" s="6"/>
      <c r="B43" s="9" t="s">
        <v>3</v>
      </c>
      <c r="C43" s="12"/>
    </row>
    <row r="44" spans="1:5" s="3" customFormat="1" ht="18.75" x14ac:dyDescent="0.3">
      <c r="A44" s="6"/>
      <c r="B44" s="9" t="s">
        <v>2</v>
      </c>
      <c r="C44" s="11"/>
      <c r="D44" s="10"/>
    </row>
    <row r="45" spans="1:5" s="3" customFormat="1" ht="18.75" x14ac:dyDescent="0.3">
      <c r="A45" s="6"/>
      <c r="B45" s="9" t="s">
        <v>1</v>
      </c>
      <c r="C45" s="8" t="s">
        <v>0</v>
      </c>
    </row>
    <row r="46" spans="1:5" s="3" customFormat="1" ht="15.75" x14ac:dyDescent="0.25">
      <c r="A46" s="6"/>
      <c r="B46" s="5"/>
    </row>
    <row r="47" spans="1:5" s="3" customFormat="1" ht="15.75" x14ac:dyDescent="0.25">
      <c r="A47" s="6"/>
      <c r="B47" s="5"/>
      <c r="C47" s="7"/>
    </row>
    <row r="48" spans="1:5" s="3" customFormat="1" ht="15.75" x14ac:dyDescent="0.25">
      <c r="A48" s="6"/>
      <c r="B48" s="5"/>
    </row>
    <row r="49" spans="1:2" s="3" customFormat="1" ht="15.75" x14ac:dyDescent="0.25">
      <c r="A49" s="6"/>
      <c r="B49" s="5"/>
    </row>
    <row r="50" spans="1:2" s="3" customFormat="1" ht="15.75" x14ac:dyDescent="0.25">
      <c r="A50" s="6"/>
      <c r="B50" s="5"/>
    </row>
    <row r="51" spans="1:2" s="3" customFormat="1" ht="15.75" x14ac:dyDescent="0.25">
      <c r="B51" s="4"/>
    </row>
    <row r="52" spans="1:2" s="3" customFormat="1" x14ac:dyDescent="0.2"/>
    <row r="53" spans="1:2" s="3" customFormat="1" x14ac:dyDescent="0.2"/>
    <row r="54" spans="1:2" s="3" customFormat="1" x14ac:dyDescent="0.2"/>
    <row r="55" spans="1:2" s="3" customFormat="1" x14ac:dyDescent="0.2"/>
    <row r="56" spans="1:2" s="3" customFormat="1" x14ac:dyDescent="0.2"/>
    <row r="57" spans="1:2" s="3" customFormat="1" x14ac:dyDescent="0.2"/>
    <row r="58" spans="1:2" s="3" customFormat="1" x14ac:dyDescent="0.2"/>
    <row r="59" spans="1:2" s="3" customFormat="1" x14ac:dyDescent="0.2"/>
    <row r="60" spans="1:2" s="3" customFormat="1" x14ac:dyDescent="0.2"/>
    <row r="61" spans="1:2" s="3" customFormat="1" x14ac:dyDescent="0.2"/>
    <row r="62" spans="1:2" s="3" customFormat="1" x14ac:dyDescent="0.2"/>
    <row r="63" spans="1:2" s="3" customFormat="1" x14ac:dyDescent="0.2"/>
    <row r="64" spans="1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39370078740157483" right="0.15748031496062992" top="0.15748031496062992" bottom="0.15748031496062992" header="0.55118110236220474" footer="0.15748031496062992"/>
  <pageSetup paperSize="9" scale="56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zoomScale="70" zoomScaleNormal="70" workbookViewId="0">
      <selection activeCell="B38" sqref="B38"/>
    </sheetView>
  </sheetViews>
  <sheetFormatPr defaultColWidth="43.7109375" defaultRowHeight="12.75" x14ac:dyDescent="0.2"/>
  <cols>
    <col min="1" max="1" width="4.85546875" style="1" customWidth="1"/>
    <col min="2" max="2" width="101.28515625" style="1" customWidth="1"/>
    <col min="3" max="3" width="23.85546875" style="1" customWidth="1"/>
    <col min="4" max="4" width="19.7109375" style="2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74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75</v>
      </c>
      <c r="D5" s="65" t="s">
        <v>76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8684848.5134140011</v>
      </c>
      <c r="E9" s="36">
        <f>D9/C9*100</f>
        <v>92.756683296095815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25">
        <v>6514404.530600003</v>
      </c>
      <c r="E10" s="33">
        <f>D10/C10*100</f>
        <v>94.856850558176973</v>
      </c>
    </row>
    <row r="11" spans="1:7" ht="18.75" customHeight="1" x14ac:dyDescent="0.2">
      <c r="A11" s="30">
        <v>2</v>
      </c>
      <c r="B11" s="16" t="s">
        <v>35</v>
      </c>
      <c r="C11" s="31">
        <v>70216</v>
      </c>
      <c r="D11" s="25">
        <v>59203.711910000013</v>
      </c>
      <c r="E11" s="33">
        <f t="shared" ref="E11:E18" si="0">D11/C11*100</f>
        <v>84.316554503247147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25">
        <v>1185803.4223799994</v>
      </c>
      <c r="E12" s="33">
        <f t="shared" si="0"/>
        <v>92.714267023824277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25">
        <v>1013.318</v>
      </c>
      <c r="E13" s="33">
        <f>D13/C13*100</f>
        <v>625.11906230721786</v>
      </c>
    </row>
    <row r="14" spans="1:7" ht="31.5" x14ac:dyDescent="0.2">
      <c r="A14" s="30">
        <v>5</v>
      </c>
      <c r="B14" s="16" t="s">
        <v>32</v>
      </c>
      <c r="C14" s="31">
        <v>200000</v>
      </c>
      <c r="D14" s="25">
        <v>199114.93558000002</v>
      </c>
      <c r="E14" s="33">
        <f t="shared" si="0"/>
        <v>99.557467790000004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25">
        <v>233308.17238999996</v>
      </c>
      <c r="E15" s="33">
        <f t="shared" si="0"/>
        <v>52.139632865366906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25">
        <v>269919.06511999993</v>
      </c>
      <c r="E16" s="33">
        <f>D16/C16*100</f>
        <v>66.482528354679786</v>
      </c>
    </row>
    <row r="17" spans="1:7" ht="18.75" x14ac:dyDescent="0.2">
      <c r="A17" s="30">
        <v>8</v>
      </c>
      <c r="B17" s="16" t="s">
        <v>29</v>
      </c>
      <c r="C17" s="31">
        <v>82564</v>
      </c>
      <c r="D17" s="25">
        <v>212871.67605399981</v>
      </c>
      <c r="E17" s="33">
        <f t="shared" si="0"/>
        <v>257.82626332784241</v>
      </c>
    </row>
    <row r="18" spans="1:7" ht="18.75" x14ac:dyDescent="0.2">
      <c r="A18" s="30">
        <v>9</v>
      </c>
      <c r="B18" s="16" t="s">
        <v>28</v>
      </c>
      <c r="C18" s="31">
        <v>10030</v>
      </c>
      <c r="D18" s="31">
        <v>9209.6813800000018</v>
      </c>
      <c r="E18" s="33">
        <f t="shared" si="0"/>
        <v>91.821349750747771</v>
      </c>
    </row>
    <row r="19" spans="1:7" ht="18.75" x14ac:dyDescent="0.2">
      <c r="A19" s="32"/>
      <c r="B19" s="14" t="s">
        <v>27</v>
      </c>
      <c r="C19" s="21">
        <f>SUM(C20:C24)</f>
        <v>806185.9</v>
      </c>
      <c r="D19" s="21">
        <f>SUM(D20:D24)</f>
        <v>1160180.3110699994</v>
      </c>
      <c r="E19" s="20">
        <f>D19/C19*100</f>
        <v>143.90977454083475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704621.86928999948</v>
      </c>
      <c r="E20" s="28">
        <f t="shared" ref="E20:E29" si="1">D20/C20*100</f>
        <v>153.67979700981448</v>
      </c>
    </row>
    <row r="21" spans="1:7" ht="18.75" x14ac:dyDescent="0.2">
      <c r="A21" s="30">
        <v>2</v>
      </c>
      <c r="B21" s="16" t="s">
        <v>25</v>
      </c>
      <c r="C21" s="25">
        <v>40873.5</v>
      </c>
      <c r="D21" s="25">
        <v>46424.870150000002</v>
      </c>
      <c r="E21" s="28">
        <f t="shared" si="1"/>
        <v>113.58183211616328</v>
      </c>
    </row>
    <row r="22" spans="1:7" ht="18.75" x14ac:dyDescent="0.2">
      <c r="A22" s="30">
        <v>3</v>
      </c>
      <c r="B22" s="16" t="s">
        <v>24</v>
      </c>
      <c r="C22" s="25">
        <v>13304.3</v>
      </c>
      <c r="D22" s="25">
        <v>2047.6343899999999</v>
      </c>
      <c r="E22" s="28">
        <f t="shared" si="1"/>
        <v>15.390771329570137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120028.61868999994</v>
      </c>
      <c r="E23" s="28">
        <f t="shared" si="1"/>
        <v>83.936096986013951</v>
      </c>
    </row>
    <row r="24" spans="1:7" ht="18.75" x14ac:dyDescent="0.2">
      <c r="A24" s="30">
        <v>5</v>
      </c>
      <c r="B24" s="16" t="s">
        <v>22</v>
      </c>
      <c r="C24" s="24">
        <v>150508.1</v>
      </c>
      <c r="D24" s="24">
        <v>287057.31855000008</v>
      </c>
      <c r="E24" s="28">
        <f t="shared" si="1"/>
        <v>190.72549487369787</v>
      </c>
    </row>
    <row r="25" spans="1:7" ht="18.75" x14ac:dyDescent="0.2">
      <c r="A25" s="29"/>
      <c r="B25" s="14" t="s">
        <v>21</v>
      </c>
      <c r="C25" s="21">
        <f>C9+C19</f>
        <v>10169229.299999999</v>
      </c>
      <c r="D25" s="21">
        <f>SUM(D9+D19)</f>
        <v>9845028.824484</v>
      </c>
      <c r="E25" s="20">
        <f t="shared" si="1"/>
        <v>96.81194645187125</v>
      </c>
    </row>
    <row r="26" spans="1:7" ht="18.75" x14ac:dyDescent="0.2">
      <c r="A26" s="23"/>
      <c r="B26" s="14" t="s">
        <v>20</v>
      </c>
      <c r="C26" s="21">
        <v>12059045.515389999</v>
      </c>
      <c r="D26" s="21">
        <v>10976833.746110002</v>
      </c>
      <c r="E26" s="20">
        <f t="shared" si="1"/>
        <v>91.025726141435854</v>
      </c>
    </row>
    <row r="27" spans="1:7" ht="28.5" customHeight="1" x14ac:dyDescent="0.2">
      <c r="A27" s="23"/>
      <c r="B27" s="22" t="s">
        <v>19</v>
      </c>
      <c r="C27" s="21">
        <f>C26+C25</f>
        <v>22228274.815389998</v>
      </c>
      <c r="D27" s="21">
        <f>D26+D25</f>
        <v>20821862.570594002</v>
      </c>
      <c r="E27" s="20">
        <f>D27/C27*100</f>
        <v>93.672868198380158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22488185.215880003</v>
      </c>
      <c r="D29" s="21">
        <f>SUM(D30:D40)</f>
        <v>19900028.422110002</v>
      </c>
      <c r="E29" s="20">
        <f t="shared" si="1"/>
        <v>88.491037542938884</v>
      </c>
    </row>
    <row r="30" spans="1:7" ht="18.75" x14ac:dyDescent="0.2">
      <c r="A30" s="17">
        <v>1</v>
      </c>
      <c r="B30" s="16" t="s">
        <v>15</v>
      </c>
      <c r="C30" s="26">
        <v>1324402.8146999995</v>
      </c>
      <c r="D30" s="26">
        <v>1105597.1007899998</v>
      </c>
      <c r="E30" s="24">
        <f>D30/C30*100</f>
        <v>83.478915064102836</v>
      </c>
    </row>
    <row r="31" spans="1:7" ht="18.75" x14ac:dyDescent="0.2">
      <c r="A31" s="17">
        <v>2</v>
      </c>
      <c r="B31" s="16" t="s">
        <v>14</v>
      </c>
      <c r="C31" s="26">
        <v>188636.37953999999</v>
      </c>
      <c r="D31" s="26">
        <v>148980.23436999999</v>
      </c>
      <c r="E31" s="24">
        <f t="shared" ref="E31:E40" si="2">D31/C31*100</f>
        <v>78.97746698346117</v>
      </c>
    </row>
    <row r="32" spans="1:7" ht="18.75" x14ac:dyDescent="0.2">
      <c r="A32" s="17">
        <v>3</v>
      </c>
      <c r="B32" s="16" t="s">
        <v>13</v>
      </c>
      <c r="C32" s="26">
        <v>2340549.9112300007</v>
      </c>
      <c r="D32" s="26">
        <v>1782873.5012000001</v>
      </c>
      <c r="E32" s="24">
        <f t="shared" si="2"/>
        <v>76.173274179958355</v>
      </c>
    </row>
    <row r="33" spans="1:5" ht="18.75" x14ac:dyDescent="0.2">
      <c r="A33" s="17">
        <v>4</v>
      </c>
      <c r="B33" s="16" t="s">
        <v>12</v>
      </c>
      <c r="C33" s="26">
        <v>1327440.4245499999</v>
      </c>
      <c r="D33" s="26">
        <v>1060057.5746500001</v>
      </c>
      <c r="E33" s="24">
        <f t="shared" si="2"/>
        <v>79.857261768215153</v>
      </c>
    </row>
    <row r="34" spans="1:5" ht="18.75" x14ac:dyDescent="0.2">
      <c r="A34" s="17">
        <v>5</v>
      </c>
      <c r="B34" s="16" t="s">
        <v>11</v>
      </c>
      <c r="C34" s="26">
        <v>19932.186309999997</v>
      </c>
      <c r="D34" s="26">
        <v>1936.1653000000001</v>
      </c>
      <c r="E34" s="24">
        <f t="shared" si="2"/>
        <v>9.7137628049795222</v>
      </c>
    </row>
    <row r="35" spans="1:5" ht="18.75" x14ac:dyDescent="0.2">
      <c r="A35" s="17">
        <v>6</v>
      </c>
      <c r="B35" s="16" t="s">
        <v>10</v>
      </c>
      <c r="C35" s="26">
        <v>14854803.733780002</v>
      </c>
      <c r="D35" s="26">
        <v>13866489.748579998</v>
      </c>
      <c r="E35" s="24">
        <f t="shared" si="2"/>
        <v>93.346839157810166</v>
      </c>
    </row>
    <row r="36" spans="1:5" ht="18.75" x14ac:dyDescent="0.2">
      <c r="A36" s="17">
        <v>7</v>
      </c>
      <c r="B36" s="16" t="s">
        <v>9</v>
      </c>
      <c r="C36" s="26">
        <v>852995.31614999997</v>
      </c>
      <c r="D36" s="26">
        <v>736204.15926000022</v>
      </c>
      <c r="E36" s="24">
        <f t="shared" si="2"/>
        <v>86.308112755280135</v>
      </c>
    </row>
    <row r="37" spans="1:5" ht="18.75" x14ac:dyDescent="0.2">
      <c r="A37" s="17">
        <v>8</v>
      </c>
      <c r="B37" s="16" t="s">
        <v>8</v>
      </c>
      <c r="C37" s="26">
        <v>32510.215560000001</v>
      </c>
      <c r="D37" s="26">
        <v>10119.071260000002</v>
      </c>
      <c r="E37" s="24">
        <f t="shared" si="2"/>
        <v>31.125820255865456</v>
      </c>
    </row>
    <row r="38" spans="1:5" ht="18.75" x14ac:dyDescent="0.2">
      <c r="A38" s="17">
        <v>9</v>
      </c>
      <c r="B38" s="16" t="s">
        <v>7</v>
      </c>
      <c r="C38" s="26">
        <v>607519.29980000004</v>
      </c>
      <c r="D38" s="26">
        <v>288049.63949000003</v>
      </c>
      <c r="E38" s="24">
        <f t="shared" si="2"/>
        <v>47.414072208871083</v>
      </c>
    </row>
    <row r="39" spans="1:5" ht="18.75" x14ac:dyDescent="0.2">
      <c r="A39" s="17">
        <v>10</v>
      </c>
      <c r="B39" s="16" t="s">
        <v>6</v>
      </c>
      <c r="C39" s="26">
        <v>934764.5342600001</v>
      </c>
      <c r="D39" s="26">
        <v>895862.55720999988</v>
      </c>
      <c r="E39" s="24">
        <f t="shared" si="2"/>
        <v>95.838312684723675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26">
        <v>3858.67</v>
      </c>
      <c r="E40" s="24">
        <f t="shared" si="2"/>
        <v>83.333405321354533</v>
      </c>
    </row>
    <row r="41" spans="1:5" ht="27" customHeight="1" x14ac:dyDescent="0.2">
      <c r="A41" s="15"/>
      <c r="B41" s="14" t="s">
        <v>4</v>
      </c>
      <c r="C41" s="21">
        <f>C27-C29</f>
        <v>-259910.40049000457</v>
      </c>
      <c r="D41" s="21">
        <f>D27-D29</f>
        <v>921834.14848399907</v>
      </c>
      <c r="E41" s="44"/>
    </row>
    <row r="42" spans="1:5" s="3" customFormat="1" ht="15.75" x14ac:dyDescent="0.25">
      <c r="A42" s="6"/>
      <c r="B42" s="5"/>
    </row>
    <row r="43" spans="1:5" s="3" customFormat="1" ht="18.75" x14ac:dyDescent="0.3">
      <c r="A43" s="6"/>
      <c r="B43" s="9" t="s">
        <v>3</v>
      </c>
      <c r="C43" s="12"/>
    </row>
    <row r="44" spans="1:5" s="3" customFormat="1" ht="18.75" x14ac:dyDescent="0.3">
      <c r="A44" s="6"/>
      <c r="B44" s="9" t="s">
        <v>2</v>
      </c>
      <c r="C44" s="11"/>
      <c r="D44" s="10"/>
    </row>
    <row r="45" spans="1:5" s="3" customFormat="1" ht="18.75" x14ac:dyDescent="0.3">
      <c r="A45" s="6"/>
      <c r="B45" s="9" t="s">
        <v>1</v>
      </c>
      <c r="C45" s="8" t="s">
        <v>0</v>
      </c>
    </row>
    <row r="46" spans="1:5" s="3" customFormat="1" ht="15.75" x14ac:dyDescent="0.25">
      <c r="A46" s="6"/>
      <c r="B46" s="5"/>
    </row>
    <row r="47" spans="1:5" s="3" customFormat="1" ht="15.75" x14ac:dyDescent="0.25">
      <c r="A47" s="6"/>
      <c r="B47" s="5"/>
      <c r="C47" s="7"/>
    </row>
    <row r="48" spans="1:5" s="3" customFormat="1" ht="15.75" x14ac:dyDescent="0.25">
      <c r="A48" s="6"/>
      <c r="B48" s="5"/>
    </row>
    <row r="49" spans="1:2" s="3" customFormat="1" ht="15.75" x14ac:dyDescent="0.25">
      <c r="A49" s="6"/>
      <c r="B49" s="5"/>
    </row>
    <row r="50" spans="1:2" s="3" customFormat="1" ht="15.75" x14ac:dyDescent="0.25">
      <c r="A50" s="6"/>
      <c r="B50" s="5"/>
    </row>
    <row r="51" spans="1:2" s="3" customFormat="1" ht="15.75" x14ac:dyDescent="0.25">
      <c r="B51" s="4"/>
    </row>
    <row r="52" spans="1:2" s="3" customFormat="1" x14ac:dyDescent="0.2"/>
    <row r="53" spans="1:2" s="3" customFormat="1" x14ac:dyDescent="0.2"/>
    <row r="54" spans="1:2" s="3" customFormat="1" x14ac:dyDescent="0.2"/>
    <row r="55" spans="1:2" s="3" customFormat="1" x14ac:dyDescent="0.2"/>
    <row r="56" spans="1:2" s="3" customFormat="1" x14ac:dyDescent="0.2"/>
    <row r="57" spans="1:2" s="3" customFormat="1" x14ac:dyDescent="0.2"/>
    <row r="58" spans="1:2" s="3" customFormat="1" x14ac:dyDescent="0.2"/>
    <row r="59" spans="1:2" s="3" customFormat="1" x14ac:dyDescent="0.2"/>
    <row r="60" spans="1:2" s="3" customFormat="1" x14ac:dyDescent="0.2"/>
    <row r="61" spans="1:2" s="3" customFormat="1" x14ac:dyDescent="0.2"/>
    <row r="62" spans="1:2" s="3" customFormat="1" x14ac:dyDescent="0.2"/>
    <row r="63" spans="1:2" s="3" customFormat="1" x14ac:dyDescent="0.2"/>
    <row r="64" spans="1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39370078740157483" right="0" top="0" bottom="0" header="0.55118110236220474" footer="0.15748031496062992"/>
  <pageSetup paperSize="9" scale="6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opLeftCell="A13" zoomScale="70" zoomScaleNormal="70" workbookViewId="0">
      <selection activeCell="B22" sqref="B22"/>
    </sheetView>
  </sheetViews>
  <sheetFormatPr defaultColWidth="43.7109375" defaultRowHeight="12.75" x14ac:dyDescent="0.2"/>
  <cols>
    <col min="1" max="1" width="4.85546875" style="1" customWidth="1"/>
    <col min="2" max="2" width="106" style="1" customWidth="1"/>
    <col min="3" max="3" width="23.85546875" style="1" customWidth="1"/>
    <col min="4" max="4" width="19.7109375" style="2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77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78</v>
      </c>
      <c r="D5" s="65" t="s">
        <v>79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9647652.9772940036</v>
      </c>
      <c r="E9" s="36">
        <f>D9/C9*100</f>
        <v>103.03971225097605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25">
        <v>7188207.7046200028</v>
      </c>
      <c r="E10" s="33">
        <f>D10/C10*100</f>
        <v>104.66816127482257</v>
      </c>
    </row>
    <row r="11" spans="1:7" ht="18.75" x14ac:dyDescent="0.2">
      <c r="A11" s="30">
        <v>2</v>
      </c>
      <c r="B11" s="16" t="s">
        <v>35</v>
      </c>
      <c r="C11" s="31">
        <v>70216</v>
      </c>
      <c r="D11" s="25">
        <v>65410.835160000017</v>
      </c>
      <c r="E11" s="33">
        <f t="shared" ref="E11:E18" si="0">D11/C11*100</f>
        <v>93.156595590748566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25">
        <v>1211664.0071999996</v>
      </c>
      <c r="E12" s="33">
        <f t="shared" si="0"/>
        <v>94.736225403385617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25">
        <v>1013.318</v>
      </c>
      <c r="E13" s="33">
        <f>D13/C13*100</f>
        <v>625.11906230721786</v>
      </c>
    </row>
    <row r="14" spans="1:7" ht="31.5" x14ac:dyDescent="0.2">
      <c r="A14" s="30">
        <v>5</v>
      </c>
      <c r="B14" s="16" t="s">
        <v>32</v>
      </c>
      <c r="C14" s="31">
        <v>200000</v>
      </c>
      <c r="D14" s="25">
        <v>199749.33789000008</v>
      </c>
      <c r="E14" s="33">
        <f t="shared" si="0"/>
        <v>99.874668945000039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25">
        <v>437911.42674999998</v>
      </c>
      <c r="E15" s="33">
        <f t="shared" si="0"/>
        <v>97.8643001845942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25">
        <v>297253.8814999999</v>
      </c>
      <c r="E16" s="33">
        <f>D16/C16*100</f>
        <v>73.215241748768449</v>
      </c>
    </row>
    <row r="17" spans="1:7" ht="18.75" x14ac:dyDescent="0.2">
      <c r="A17" s="30">
        <v>8</v>
      </c>
      <c r="B17" s="16" t="s">
        <v>29</v>
      </c>
      <c r="C17" s="31">
        <v>82564</v>
      </c>
      <c r="D17" s="25">
        <v>234115.13879399977</v>
      </c>
      <c r="E17" s="33">
        <f t="shared" si="0"/>
        <v>283.55595513056511</v>
      </c>
    </row>
    <row r="18" spans="1:7" ht="18.75" x14ac:dyDescent="0.2">
      <c r="A18" s="30">
        <v>9</v>
      </c>
      <c r="B18" s="16" t="s">
        <v>28</v>
      </c>
      <c r="C18" s="31">
        <v>10030</v>
      </c>
      <c r="D18" s="31">
        <v>12327.327380000004</v>
      </c>
      <c r="E18" s="33">
        <f t="shared" si="0"/>
        <v>122.90456011964113</v>
      </c>
    </row>
    <row r="19" spans="1:7" ht="18.75" x14ac:dyDescent="0.2">
      <c r="A19" s="32"/>
      <c r="B19" s="14" t="s">
        <v>27</v>
      </c>
      <c r="C19" s="21">
        <f>SUM(C20:C24)</f>
        <v>806185.9</v>
      </c>
      <c r="D19" s="21">
        <f>SUM(D20:D24)</f>
        <v>1210654.6510899998</v>
      </c>
      <c r="E19" s="20">
        <f>D19/C19*100</f>
        <v>150.17065556343763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741075.23868999968</v>
      </c>
      <c r="E20" s="28">
        <f t="shared" ref="E20:E29" si="1">D20/C20*100</f>
        <v>161.63036830752446</v>
      </c>
    </row>
    <row r="21" spans="1:7" ht="18.75" x14ac:dyDescent="0.2">
      <c r="A21" s="30">
        <v>2</v>
      </c>
      <c r="B21" s="16" t="s">
        <v>25</v>
      </c>
      <c r="C21" s="25">
        <v>40873.5</v>
      </c>
      <c r="D21" s="25">
        <v>47895.139210000001</v>
      </c>
      <c r="E21" s="28">
        <f t="shared" si="1"/>
        <v>117.17895264658031</v>
      </c>
    </row>
    <row r="22" spans="1:7" ht="18.75" x14ac:dyDescent="0.2">
      <c r="A22" s="30">
        <v>3</v>
      </c>
      <c r="B22" s="16" t="s">
        <v>24</v>
      </c>
      <c r="C22" s="25">
        <v>13304.3</v>
      </c>
      <c r="D22" s="25">
        <v>2047.6343899999999</v>
      </c>
      <c r="E22" s="28">
        <f t="shared" si="1"/>
        <v>15.390771329570137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123326.52068999995</v>
      </c>
      <c r="E23" s="28">
        <f t="shared" si="1"/>
        <v>86.242322160839123</v>
      </c>
    </row>
    <row r="24" spans="1:7" ht="18.75" x14ac:dyDescent="0.2">
      <c r="A24" s="30">
        <v>5</v>
      </c>
      <c r="B24" s="16" t="s">
        <v>22</v>
      </c>
      <c r="C24" s="24">
        <v>150508.1</v>
      </c>
      <c r="D24" s="24">
        <v>296310.1181100001</v>
      </c>
      <c r="E24" s="28">
        <f t="shared" si="1"/>
        <v>196.87320357509003</v>
      </c>
    </row>
    <row r="25" spans="1:7" ht="18.75" x14ac:dyDescent="0.2">
      <c r="A25" s="29"/>
      <c r="B25" s="14" t="s">
        <v>21</v>
      </c>
      <c r="C25" s="21">
        <f>C9+C19</f>
        <v>10169229.299999999</v>
      </c>
      <c r="D25" s="21">
        <f>SUM(D9+D19)</f>
        <v>10858307.628384003</v>
      </c>
      <c r="E25" s="20">
        <f t="shared" si="1"/>
        <v>106.77611162120226</v>
      </c>
    </row>
    <row r="26" spans="1:7" ht="18.75" x14ac:dyDescent="0.2">
      <c r="A26" s="23"/>
      <c r="B26" s="14" t="s">
        <v>20</v>
      </c>
      <c r="C26" s="21">
        <v>12570680.809450001</v>
      </c>
      <c r="D26" s="21">
        <v>11997054.223539999</v>
      </c>
      <c r="E26" s="20">
        <f t="shared" si="1"/>
        <v>95.436789823835326</v>
      </c>
    </row>
    <row r="27" spans="1:7" ht="28.5" customHeight="1" x14ac:dyDescent="0.2">
      <c r="A27" s="23"/>
      <c r="B27" s="22" t="s">
        <v>19</v>
      </c>
      <c r="C27" s="21">
        <f>C26+C25</f>
        <v>22739910.109449998</v>
      </c>
      <c r="D27" s="21">
        <f>D26+D25</f>
        <v>22855361.851924002</v>
      </c>
      <c r="E27" s="20">
        <f>D27/C27*100</f>
        <v>100.50770535995225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22999820.509939998</v>
      </c>
      <c r="D29" s="21">
        <f>SUM(D30:D40)</f>
        <v>19866393.522700001</v>
      </c>
      <c r="E29" s="20">
        <f t="shared" si="1"/>
        <v>86.376298085083747</v>
      </c>
    </row>
    <row r="30" spans="1:7" ht="18.75" x14ac:dyDescent="0.2">
      <c r="A30" s="17">
        <v>1</v>
      </c>
      <c r="B30" s="16" t="s">
        <v>15</v>
      </c>
      <c r="C30" s="26">
        <v>1333419.2065300001</v>
      </c>
      <c r="D30" s="26">
        <v>1151864.2292699998</v>
      </c>
      <c r="E30" s="24">
        <f>D30/C30*100</f>
        <v>86.38425362624956</v>
      </c>
    </row>
    <row r="31" spans="1:7" ht="18.75" x14ac:dyDescent="0.2">
      <c r="A31" s="17">
        <v>2</v>
      </c>
      <c r="B31" s="16" t="s">
        <v>14</v>
      </c>
      <c r="C31" s="26">
        <v>182548.50894999999</v>
      </c>
      <c r="D31" s="26">
        <v>158747.37009000004</v>
      </c>
      <c r="E31" s="24">
        <f t="shared" ref="E31:E40" si="2">D31/C31*100</f>
        <v>86.961745676860573</v>
      </c>
    </row>
    <row r="32" spans="1:7" ht="18.75" x14ac:dyDescent="0.2">
      <c r="A32" s="17">
        <v>3</v>
      </c>
      <c r="B32" s="16" t="s">
        <v>13</v>
      </c>
      <c r="C32" s="26">
        <v>2317544.02391</v>
      </c>
      <c r="D32" s="26">
        <v>2113318.9005000005</v>
      </c>
      <c r="E32" s="24">
        <f t="shared" si="2"/>
        <v>91.187864338152039</v>
      </c>
    </row>
    <row r="33" spans="1:5" ht="18.75" x14ac:dyDescent="0.2">
      <c r="A33" s="17">
        <v>4</v>
      </c>
      <c r="B33" s="16" t="s">
        <v>12</v>
      </c>
      <c r="C33" s="26">
        <v>1361031.5573499999</v>
      </c>
      <c r="D33" s="26">
        <v>1139765.04207</v>
      </c>
      <c r="E33" s="24">
        <f t="shared" si="2"/>
        <v>83.742734392520816</v>
      </c>
    </row>
    <row r="34" spans="1:5" ht="18.75" x14ac:dyDescent="0.2">
      <c r="A34" s="17">
        <v>5</v>
      </c>
      <c r="B34" s="16" t="s">
        <v>11</v>
      </c>
      <c r="C34" s="26">
        <v>19932.186309999997</v>
      </c>
      <c r="D34" s="26">
        <v>5325.1613699999998</v>
      </c>
      <c r="E34" s="24">
        <f t="shared" si="2"/>
        <v>26.716393712055364</v>
      </c>
    </row>
    <row r="35" spans="1:5" ht="18.75" x14ac:dyDescent="0.2">
      <c r="A35" s="17">
        <v>6</v>
      </c>
      <c r="B35" s="16" t="s">
        <v>10</v>
      </c>
      <c r="C35" s="26">
        <v>15304999.007649999</v>
      </c>
      <c r="D35" s="26">
        <v>13463579.708050001</v>
      </c>
      <c r="E35" s="24">
        <f t="shared" si="2"/>
        <v>87.968510820029536</v>
      </c>
    </row>
    <row r="36" spans="1:5" ht="18.75" x14ac:dyDescent="0.2">
      <c r="A36" s="17">
        <v>7</v>
      </c>
      <c r="B36" s="16" t="s">
        <v>9</v>
      </c>
      <c r="C36" s="26">
        <v>859488.22278999991</v>
      </c>
      <c r="D36" s="26">
        <v>689877.16872999992</v>
      </c>
      <c r="E36" s="24">
        <f t="shared" si="2"/>
        <v>80.266040934287318</v>
      </c>
    </row>
    <row r="37" spans="1:5" ht="18.75" x14ac:dyDescent="0.2">
      <c r="A37" s="17">
        <v>8</v>
      </c>
      <c r="B37" s="16" t="s">
        <v>8</v>
      </c>
      <c r="C37" s="26">
        <v>33226.102789999997</v>
      </c>
      <c r="D37" s="26">
        <v>12134.130190000002</v>
      </c>
      <c r="E37" s="24">
        <f t="shared" si="2"/>
        <v>36.519871941321959</v>
      </c>
    </row>
    <row r="38" spans="1:5" ht="18.75" x14ac:dyDescent="0.2">
      <c r="A38" s="17">
        <v>9</v>
      </c>
      <c r="B38" s="16" t="s">
        <v>7</v>
      </c>
      <c r="C38" s="26">
        <v>608019.29980000004</v>
      </c>
      <c r="D38" s="26">
        <v>323817.02339999995</v>
      </c>
      <c r="E38" s="24">
        <f t="shared" si="2"/>
        <v>53.25768828497965</v>
      </c>
    </row>
    <row r="39" spans="1:5" ht="18.75" x14ac:dyDescent="0.2">
      <c r="A39" s="17">
        <v>10</v>
      </c>
      <c r="B39" s="16" t="s">
        <v>6</v>
      </c>
      <c r="C39" s="26">
        <v>974981.99386000005</v>
      </c>
      <c r="D39" s="26">
        <v>803720.25203000009</v>
      </c>
      <c r="E39" s="24">
        <f t="shared" si="2"/>
        <v>82.434368746445614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26">
        <v>4244.5370000000003</v>
      </c>
      <c r="E40" s="24">
        <f t="shared" si="2"/>
        <v>91.666745853489999</v>
      </c>
    </row>
    <row r="41" spans="1:5" ht="27" customHeight="1" x14ac:dyDescent="0.2">
      <c r="A41" s="15"/>
      <c r="B41" s="14" t="s">
        <v>4</v>
      </c>
      <c r="C41" s="21">
        <f>C27-C29</f>
        <v>-259910.40049000084</v>
      </c>
      <c r="D41" s="21">
        <f>D27-D29</f>
        <v>2988968.3292240016</v>
      </c>
      <c r="E41" s="44"/>
    </row>
    <row r="42" spans="1:5" s="3" customFormat="1" ht="15.75" x14ac:dyDescent="0.25">
      <c r="A42" s="6"/>
      <c r="B42" s="5"/>
    </row>
    <row r="43" spans="1:5" s="3" customFormat="1" ht="18.75" x14ac:dyDescent="0.3">
      <c r="A43" s="6"/>
      <c r="B43" s="9" t="s">
        <v>3</v>
      </c>
      <c r="C43" s="12"/>
    </row>
    <row r="44" spans="1:5" s="3" customFormat="1" ht="18.75" x14ac:dyDescent="0.3">
      <c r="A44" s="6"/>
      <c r="B44" s="9" t="s">
        <v>2</v>
      </c>
      <c r="C44" s="11"/>
      <c r="D44" s="10"/>
    </row>
    <row r="45" spans="1:5" s="3" customFormat="1" ht="18.75" x14ac:dyDescent="0.3">
      <c r="A45" s="6"/>
      <c r="B45" s="9" t="s">
        <v>1</v>
      </c>
      <c r="C45" s="8" t="s">
        <v>0</v>
      </c>
    </row>
    <row r="46" spans="1:5" s="3" customFormat="1" ht="15.75" x14ac:dyDescent="0.25">
      <c r="A46" s="6"/>
      <c r="B46" s="5"/>
    </row>
    <row r="47" spans="1:5" s="3" customFormat="1" ht="15.75" x14ac:dyDescent="0.25">
      <c r="A47" s="6"/>
      <c r="B47" s="5"/>
      <c r="C47" s="7"/>
    </row>
    <row r="48" spans="1:5" s="3" customFormat="1" ht="15.75" x14ac:dyDescent="0.25">
      <c r="A48" s="6"/>
      <c r="B48" s="5"/>
    </row>
    <row r="49" spans="1:2" s="3" customFormat="1" ht="15.75" x14ac:dyDescent="0.25">
      <c r="A49" s="6"/>
      <c r="B49" s="5"/>
    </row>
    <row r="50" spans="1:2" s="3" customFormat="1" ht="15.75" x14ac:dyDescent="0.25">
      <c r="A50" s="6"/>
      <c r="B50" s="5"/>
    </row>
    <row r="51" spans="1:2" s="3" customFormat="1" ht="15.75" x14ac:dyDescent="0.25">
      <c r="B51" s="4"/>
    </row>
    <row r="52" spans="1:2" s="3" customFormat="1" x14ac:dyDescent="0.2"/>
    <row r="53" spans="1:2" s="3" customFormat="1" x14ac:dyDescent="0.2"/>
    <row r="54" spans="1:2" s="3" customFormat="1" x14ac:dyDescent="0.2"/>
    <row r="55" spans="1:2" s="3" customFormat="1" x14ac:dyDescent="0.2"/>
    <row r="56" spans="1:2" s="3" customFormat="1" x14ac:dyDescent="0.2"/>
    <row r="57" spans="1:2" s="3" customFormat="1" x14ac:dyDescent="0.2"/>
    <row r="58" spans="1:2" s="3" customFormat="1" x14ac:dyDescent="0.2"/>
    <row r="59" spans="1:2" s="3" customFormat="1" x14ac:dyDescent="0.2"/>
    <row r="60" spans="1:2" s="3" customFormat="1" x14ac:dyDescent="0.2"/>
    <row r="61" spans="1:2" s="3" customFormat="1" x14ac:dyDescent="0.2"/>
    <row r="62" spans="1:2" s="3" customFormat="1" x14ac:dyDescent="0.2"/>
    <row r="63" spans="1:2" s="3" customFormat="1" x14ac:dyDescent="0.2"/>
    <row r="64" spans="1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39370078740157483" right="0" top="0" bottom="0" header="0.55118110236220474" footer="0.15748031496062992"/>
  <pageSetup paperSize="9" scale="5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zoomScale="80" zoomScaleNormal="80" workbookViewId="0">
      <selection activeCell="F39" sqref="F39"/>
    </sheetView>
  </sheetViews>
  <sheetFormatPr defaultColWidth="43.7109375" defaultRowHeight="12.75" x14ac:dyDescent="0.2"/>
  <cols>
    <col min="1" max="1" width="4.85546875" style="1" customWidth="1"/>
    <col min="2" max="2" width="107.140625" style="1" customWidth="1"/>
    <col min="3" max="3" width="23.85546875" style="1" customWidth="1"/>
    <col min="4" max="4" width="20.7109375" style="2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44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41</v>
      </c>
      <c r="D5" s="65" t="s">
        <v>40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10889740.993800001</v>
      </c>
      <c r="D9" s="37">
        <f>SUM(D10:D18)</f>
        <v>10977621.28884</v>
      </c>
      <c r="E9" s="36">
        <f>D9/C9*100</f>
        <v>100.80700078257172</v>
      </c>
    </row>
    <row r="10" spans="1:7" ht="18.75" x14ac:dyDescent="0.2">
      <c r="A10" s="30">
        <v>1</v>
      </c>
      <c r="B10" s="16" t="s">
        <v>36</v>
      </c>
      <c r="C10" s="31">
        <v>8290451.9938000003</v>
      </c>
      <c r="D10" s="25">
        <v>8290452.2915199995</v>
      </c>
      <c r="E10" s="33">
        <f>D10/C10*100</f>
        <v>100.00000359111903</v>
      </c>
    </row>
    <row r="11" spans="1:7" ht="18.75" x14ac:dyDescent="0.2">
      <c r="A11" s="30">
        <v>2</v>
      </c>
      <c r="B11" s="16" t="s">
        <v>35</v>
      </c>
      <c r="C11" s="31">
        <v>71551.7</v>
      </c>
      <c r="D11" s="25">
        <v>71227.208830000003</v>
      </c>
      <c r="E11" s="33">
        <f t="shared" ref="E11:E18" si="0">D11/C11*100</f>
        <v>99.546494115443807</v>
      </c>
      <c r="F11" s="27"/>
    </row>
    <row r="12" spans="1:7" ht="18.75" x14ac:dyDescent="0.2">
      <c r="A12" s="30">
        <v>3</v>
      </c>
      <c r="B12" s="16" t="s">
        <v>34</v>
      </c>
      <c r="C12" s="31">
        <v>1221506</v>
      </c>
      <c r="D12" s="25">
        <v>1227642.05825</v>
      </c>
      <c r="E12" s="33">
        <f t="shared" si="0"/>
        <v>100.50233549814737</v>
      </c>
      <c r="G12" s="35"/>
    </row>
    <row r="13" spans="1:7" ht="18.75" x14ac:dyDescent="0.2">
      <c r="A13" s="30">
        <v>5</v>
      </c>
      <c r="B13" s="16" t="s">
        <v>33</v>
      </c>
      <c r="C13" s="31">
        <v>1013</v>
      </c>
      <c r="D13" s="25">
        <v>1013.318</v>
      </c>
      <c r="E13" s="33">
        <f>D13/C13*100</f>
        <v>100.03139190523198</v>
      </c>
    </row>
    <row r="14" spans="1:7" ht="31.5" x14ac:dyDescent="0.2">
      <c r="A14" s="30">
        <v>6</v>
      </c>
      <c r="B14" s="16" t="s">
        <v>32</v>
      </c>
      <c r="C14" s="31">
        <v>232034.3</v>
      </c>
      <c r="D14" s="25">
        <v>292576.86652000004</v>
      </c>
      <c r="E14" s="33">
        <f t="shared" si="0"/>
        <v>126.09207626631064</v>
      </c>
      <c r="F14" s="34"/>
    </row>
    <row r="15" spans="1:7" ht="18.75" x14ac:dyDescent="0.2">
      <c r="A15" s="30">
        <v>7</v>
      </c>
      <c r="B15" s="16" t="s">
        <v>31</v>
      </c>
      <c r="C15" s="31">
        <v>495000</v>
      </c>
      <c r="D15" s="25">
        <v>515961.62802</v>
      </c>
      <c r="E15" s="33">
        <f t="shared" si="0"/>
        <v>104.23467232727273</v>
      </c>
    </row>
    <row r="16" spans="1:7" ht="18.75" x14ac:dyDescent="0.2">
      <c r="A16" s="30">
        <v>9</v>
      </c>
      <c r="B16" s="16" t="s">
        <v>30</v>
      </c>
      <c r="C16" s="31">
        <v>310619</v>
      </c>
      <c r="D16" s="25">
        <v>310619.09347000002</v>
      </c>
      <c r="E16" s="33">
        <f>D16/C16*100</f>
        <v>100.00003009152691</v>
      </c>
    </row>
    <row r="17" spans="1:7" ht="18.75" x14ac:dyDescent="0.2">
      <c r="A17" s="30">
        <v>11</v>
      </c>
      <c r="B17" s="16" t="s">
        <v>29</v>
      </c>
      <c r="C17" s="31">
        <v>254441</v>
      </c>
      <c r="D17" s="25">
        <v>254441.92059999998</v>
      </c>
      <c r="E17" s="33">
        <f t="shared" si="0"/>
        <v>100.00036181275816</v>
      </c>
    </row>
    <row r="18" spans="1:7" ht="18.75" x14ac:dyDescent="0.2">
      <c r="A18" s="30">
        <v>12</v>
      </c>
      <c r="B18" s="16" t="s">
        <v>28</v>
      </c>
      <c r="C18" s="31">
        <v>13124</v>
      </c>
      <c r="D18" s="31">
        <v>13686.903630000003</v>
      </c>
      <c r="E18" s="33">
        <f t="shared" si="0"/>
        <v>104.28911635172204</v>
      </c>
    </row>
    <row r="19" spans="1:7" ht="18.75" x14ac:dyDescent="0.2">
      <c r="A19" s="32"/>
      <c r="B19" s="14" t="s">
        <v>27</v>
      </c>
      <c r="C19" s="21">
        <f>SUM(C20:C24)</f>
        <v>1302045.71</v>
      </c>
      <c r="D19" s="21">
        <f>SUM(D20:D24)</f>
        <v>1368474.0909200001</v>
      </c>
      <c r="E19" s="20">
        <f>D19/C19*100</f>
        <v>105.10184707109862</v>
      </c>
    </row>
    <row r="20" spans="1:7" ht="18.75" x14ac:dyDescent="0.2">
      <c r="A20" s="30">
        <v>2</v>
      </c>
      <c r="B20" s="16" t="s">
        <v>26</v>
      </c>
      <c r="C20" s="25">
        <v>810835</v>
      </c>
      <c r="D20" s="25">
        <v>844211.85688000009</v>
      </c>
      <c r="E20" s="28">
        <f t="shared" ref="E20:E29" si="1">D20/C20*100</f>
        <v>104.11635621057307</v>
      </c>
    </row>
    <row r="21" spans="1:7" ht="18.75" x14ac:dyDescent="0.2">
      <c r="A21" s="30">
        <v>4</v>
      </c>
      <c r="B21" s="16" t="s">
        <v>25</v>
      </c>
      <c r="C21" s="25">
        <v>40823</v>
      </c>
      <c r="D21" s="25">
        <f>49798.3386+'[1]на 01.01.2026'!$D$27</f>
        <v>50382.084780000005</v>
      </c>
      <c r="E21" s="28">
        <f t="shared" si="1"/>
        <v>123.41592920657473</v>
      </c>
    </row>
    <row r="22" spans="1:7" ht="18.75" x14ac:dyDescent="0.2">
      <c r="A22" s="30">
        <v>12</v>
      </c>
      <c r="B22" s="16" t="s">
        <v>24</v>
      </c>
      <c r="C22" s="25">
        <v>2048</v>
      </c>
      <c r="D22" s="25">
        <v>3405.4105399999999</v>
      </c>
      <c r="E22" s="28">
        <f t="shared" si="1"/>
        <v>166.2798115234375</v>
      </c>
    </row>
    <row r="23" spans="1:7" ht="18.75" x14ac:dyDescent="0.2">
      <c r="A23" s="30">
        <v>13</v>
      </c>
      <c r="B23" s="16" t="s">
        <v>23</v>
      </c>
      <c r="C23" s="25">
        <v>140411</v>
      </c>
      <c r="D23" s="25">
        <v>157352.85569</v>
      </c>
      <c r="E23" s="28">
        <f t="shared" si="1"/>
        <v>112.06590344773556</v>
      </c>
    </row>
    <row r="24" spans="1:7" ht="18.75" x14ac:dyDescent="0.2">
      <c r="A24" s="30">
        <v>15</v>
      </c>
      <c r="B24" s="16" t="s">
        <v>22</v>
      </c>
      <c r="C24" s="24">
        <v>307928.70999999996</v>
      </c>
      <c r="D24" s="24">
        <v>313121.88302999997</v>
      </c>
      <c r="E24" s="28">
        <f t="shared" si="1"/>
        <v>101.68648549529533</v>
      </c>
    </row>
    <row r="25" spans="1:7" ht="18.75" x14ac:dyDescent="0.2">
      <c r="A25" s="29"/>
      <c r="B25" s="14" t="s">
        <v>21</v>
      </c>
      <c r="C25" s="21">
        <f>C9+C19</f>
        <v>12191786.7038</v>
      </c>
      <c r="D25" s="21">
        <f>SUM(D9+D19)</f>
        <v>12346095.379759999</v>
      </c>
      <c r="E25" s="20">
        <f t="shared" si="1"/>
        <v>101.26567729331997</v>
      </c>
    </row>
    <row r="26" spans="1:7" ht="18.75" x14ac:dyDescent="0.2">
      <c r="A26" s="23"/>
      <c r="B26" s="14" t="s">
        <v>20</v>
      </c>
      <c r="C26" s="21">
        <v>12864912.237590002</v>
      </c>
      <c r="D26" s="21">
        <v>12802262.93787</v>
      </c>
      <c r="E26" s="20">
        <f t="shared" si="1"/>
        <v>99.513021942450976</v>
      </c>
    </row>
    <row r="27" spans="1:7" ht="28.5" customHeight="1" x14ac:dyDescent="0.2">
      <c r="A27" s="23"/>
      <c r="B27" s="22" t="s">
        <v>19</v>
      </c>
      <c r="C27" s="21">
        <f>C26+C25</f>
        <v>25056698.94139</v>
      </c>
      <c r="D27" s="21">
        <f>D26+D25</f>
        <v>25148358.31763</v>
      </c>
      <c r="E27" s="20">
        <f>D27/C27*100</f>
        <v>100.36580786820484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25375869.96108</v>
      </c>
      <c r="D29" s="21">
        <f>SUM(D30:D40)</f>
        <v>24876373.391459994</v>
      </c>
      <c r="E29" s="20">
        <f t="shared" si="1"/>
        <v>98.03160809703823</v>
      </c>
    </row>
    <row r="30" spans="1:7" ht="18.75" x14ac:dyDescent="0.2">
      <c r="A30" s="17">
        <v>1</v>
      </c>
      <c r="B30" s="16" t="s">
        <v>15</v>
      </c>
      <c r="C30" s="26">
        <v>3841796.3099099989</v>
      </c>
      <c r="D30" s="26">
        <v>3619873.8317100001</v>
      </c>
      <c r="E30" s="24">
        <f>D30/C30*100</f>
        <v>94.223470993827945</v>
      </c>
    </row>
    <row r="31" spans="1:7" ht="18.75" x14ac:dyDescent="0.2">
      <c r="A31" s="17">
        <v>2</v>
      </c>
      <c r="B31" s="16" t="s">
        <v>14</v>
      </c>
      <c r="C31" s="26">
        <v>226722.46914000006</v>
      </c>
      <c r="D31" s="26">
        <v>225468.21642000004</v>
      </c>
      <c r="E31" s="24">
        <f t="shared" ref="E31:E40" si="2">D31/C31*100</f>
        <v>99.44678940523292</v>
      </c>
    </row>
    <row r="32" spans="1:7" ht="18.75" x14ac:dyDescent="0.2">
      <c r="A32" s="17">
        <v>3</v>
      </c>
      <c r="B32" s="16" t="s">
        <v>13</v>
      </c>
      <c r="C32" s="26">
        <v>2442598.9799100002</v>
      </c>
      <c r="D32" s="26">
        <v>2393511.8388000005</v>
      </c>
      <c r="E32" s="24">
        <f t="shared" si="2"/>
        <v>97.990372487922343</v>
      </c>
    </row>
    <row r="33" spans="1:5" ht="18.75" x14ac:dyDescent="0.2">
      <c r="A33" s="17">
        <v>4</v>
      </c>
      <c r="B33" s="16" t="s">
        <v>12</v>
      </c>
      <c r="C33" s="26">
        <v>1275725.20181</v>
      </c>
      <c r="D33" s="26">
        <v>1240081.64096</v>
      </c>
      <c r="E33" s="24">
        <f t="shared" si="2"/>
        <v>97.206015778364417</v>
      </c>
    </row>
    <row r="34" spans="1:5" ht="18.75" x14ac:dyDescent="0.2">
      <c r="A34" s="17">
        <v>5</v>
      </c>
      <c r="B34" s="16" t="s">
        <v>11</v>
      </c>
      <c r="C34" s="26">
        <v>8344.4528499999997</v>
      </c>
      <c r="D34" s="26">
        <v>8316.1730700000007</v>
      </c>
      <c r="E34" s="24">
        <f t="shared" si="2"/>
        <v>99.661094855368518</v>
      </c>
    </row>
    <row r="35" spans="1:5" ht="18.75" x14ac:dyDescent="0.2">
      <c r="A35" s="17">
        <v>6</v>
      </c>
      <c r="B35" s="16" t="s">
        <v>10</v>
      </c>
      <c r="C35" s="26">
        <v>15178649.300529998</v>
      </c>
      <c r="D35" s="26">
        <v>15067088.950319992</v>
      </c>
      <c r="E35" s="24">
        <f t="shared" si="2"/>
        <v>99.265017934065384</v>
      </c>
    </row>
    <row r="36" spans="1:5" ht="18.75" x14ac:dyDescent="0.2">
      <c r="A36" s="17">
        <v>7</v>
      </c>
      <c r="B36" s="16" t="s">
        <v>9</v>
      </c>
      <c r="C36" s="26">
        <v>814954.67460000003</v>
      </c>
      <c r="D36" s="26">
        <v>800366.19216999994</v>
      </c>
      <c r="E36" s="24">
        <f t="shared" si="2"/>
        <v>98.209902601373443</v>
      </c>
    </row>
    <row r="37" spans="1:5" ht="18.75" x14ac:dyDescent="0.2">
      <c r="A37" s="17">
        <v>8</v>
      </c>
      <c r="B37" s="16" t="s">
        <v>8</v>
      </c>
      <c r="C37" s="26">
        <v>40912.802149999996</v>
      </c>
      <c r="D37" s="26">
        <v>40587.376149999996</v>
      </c>
      <c r="E37" s="24">
        <f t="shared" si="2"/>
        <v>99.204586381527037</v>
      </c>
    </row>
    <row r="38" spans="1:5" ht="18.75" x14ac:dyDescent="0.2">
      <c r="A38" s="17">
        <v>9</v>
      </c>
      <c r="B38" s="16" t="s">
        <v>7</v>
      </c>
      <c r="C38" s="26">
        <v>543042.43619000004</v>
      </c>
      <c r="D38" s="26">
        <v>485656.57334999996</v>
      </c>
      <c r="E38" s="24">
        <f t="shared" si="2"/>
        <v>89.432526996854833</v>
      </c>
    </row>
    <row r="39" spans="1:5" ht="18.75" x14ac:dyDescent="0.2">
      <c r="A39" s="17">
        <v>10</v>
      </c>
      <c r="B39" s="16" t="s">
        <v>6</v>
      </c>
      <c r="C39" s="26">
        <v>998492.93399000005</v>
      </c>
      <c r="D39" s="26">
        <v>990792.19851000002</v>
      </c>
      <c r="E39" s="24">
        <f t="shared" si="2"/>
        <v>99.228764148662748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26">
        <v>4630.3999999999996</v>
      </c>
      <c r="E40" s="24">
        <f t="shared" si="2"/>
        <v>100</v>
      </c>
    </row>
    <row r="41" spans="1:5" ht="27" customHeight="1" x14ac:dyDescent="0.2">
      <c r="A41" s="15"/>
      <c r="B41" s="14" t="s">
        <v>4</v>
      </c>
      <c r="C41" s="21">
        <f>C27-C29</f>
        <v>-319171.01968999952</v>
      </c>
      <c r="D41" s="21">
        <f>D27-D29</f>
        <v>271984.92617000639</v>
      </c>
      <c r="E41" s="13"/>
    </row>
    <row r="42" spans="1:5" s="3" customFormat="1" ht="15.75" x14ac:dyDescent="0.25">
      <c r="A42" s="6"/>
      <c r="B42" s="5"/>
    </row>
    <row r="43" spans="1:5" s="3" customFormat="1" ht="18.75" x14ac:dyDescent="0.3">
      <c r="A43" s="6"/>
      <c r="B43" s="9" t="s">
        <v>3</v>
      </c>
      <c r="C43" s="12"/>
    </row>
    <row r="44" spans="1:5" s="3" customFormat="1" ht="18.75" x14ac:dyDescent="0.3">
      <c r="A44" s="6"/>
      <c r="B44" s="9" t="s">
        <v>2</v>
      </c>
      <c r="C44" s="11"/>
      <c r="D44" s="10"/>
    </row>
    <row r="45" spans="1:5" s="3" customFormat="1" ht="18.75" x14ac:dyDescent="0.3">
      <c r="A45" s="6"/>
      <c r="B45" s="9" t="s">
        <v>1</v>
      </c>
      <c r="C45" s="8" t="s">
        <v>0</v>
      </c>
    </row>
    <row r="46" spans="1:5" s="3" customFormat="1" ht="15.75" x14ac:dyDescent="0.25">
      <c r="A46" s="6"/>
      <c r="B46" s="5"/>
    </row>
    <row r="47" spans="1:5" s="3" customFormat="1" ht="15.75" x14ac:dyDescent="0.25">
      <c r="A47" s="6"/>
      <c r="B47" s="5"/>
      <c r="C47" s="7"/>
    </row>
    <row r="48" spans="1:5" s="3" customFormat="1" ht="15.75" x14ac:dyDescent="0.25">
      <c r="A48" s="6"/>
      <c r="B48" s="5"/>
    </row>
    <row r="49" spans="1:2" s="3" customFormat="1" ht="15.75" x14ac:dyDescent="0.25">
      <c r="A49" s="6"/>
      <c r="B49" s="5"/>
    </row>
    <row r="50" spans="1:2" s="3" customFormat="1" ht="15.75" x14ac:dyDescent="0.25">
      <c r="A50" s="6"/>
      <c r="B50" s="5"/>
    </row>
    <row r="51" spans="1:2" s="3" customFormat="1" ht="15.75" x14ac:dyDescent="0.25">
      <c r="B51" s="4"/>
    </row>
    <row r="52" spans="1:2" s="3" customFormat="1" x14ac:dyDescent="0.2"/>
    <row r="53" spans="1:2" s="3" customFormat="1" x14ac:dyDescent="0.2"/>
    <row r="54" spans="1:2" s="3" customFormat="1" x14ac:dyDescent="0.2"/>
    <row r="55" spans="1:2" s="3" customFormat="1" x14ac:dyDescent="0.2"/>
    <row r="56" spans="1:2" s="3" customFormat="1" x14ac:dyDescent="0.2"/>
    <row r="57" spans="1:2" s="3" customFormat="1" x14ac:dyDescent="0.2"/>
    <row r="58" spans="1:2" s="3" customFormat="1" x14ac:dyDescent="0.2"/>
    <row r="59" spans="1:2" s="3" customFormat="1" x14ac:dyDescent="0.2"/>
    <row r="60" spans="1:2" s="3" customFormat="1" x14ac:dyDescent="0.2"/>
    <row r="61" spans="1:2" s="3" customFormat="1" x14ac:dyDescent="0.2"/>
    <row r="62" spans="1:2" s="3" customFormat="1" x14ac:dyDescent="0.2"/>
    <row r="63" spans="1:2" s="3" customFormat="1" x14ac:dyDescent="0.2"/>
    <row r="64" spans="1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39370078740157483" right="0" top="0" bottom="0" header="0.55118110236220474" footer="0.15748031496062992"/>
  <pageSetup paperSize="9" scale="5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opLeftCell="A10" zoomScale="70" zoomScaleNormal="70" workbookViewId="0">
      <selection activeCell="A20" sqref="A20:A24"/>
    </sheetView>
  </sheetViews>
  <sheetFormatPr defaultColWidth="43.7109375" defaultRowHeight="12.75" x14ac:dyDescent="0.2"/>
  <cols>
    <col min="1" max="1" width="4.85546875" style="1" customWidth="1"/>
    <col min="2" max="2" width="106.5703125" style="1" customWidth="1"/>
    <col min="3" max="3" width="23.7109375" style="1" customWidth="1"/>
    <col min="4" max="4" width="22.28515625" style="2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52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51</v>
      </c>
      <c r="D5" s="65" t="s">
        <v>50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1146207.6433699999</v>
      </c>
      <c r="E9" s="36">
        <f t="shared" ref="E9:E27" si="0">D9/C9*100</f>
        <v>12.241827730607339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31">
        <v>936758.37563999998</v>
      </c>
      <c r="E10" s="33">
        <f t="shared" si="0"/>
        <v>13.640225876334997</v>
      </c>
    </row>
    <row r="11" spans="1:7" ht="18.75" x14ac:dyDescent="0.2">
      <c r="A11" s="30">
        <v>2</v>
      </c>
      <c r="B11" s="16" t="s">
        <v>35</v>
      </c>
      <c r="C11" s="31">
        <v>70216</v>
      </c>
      <c r="D11" s="31">
        <v>7265.6585599999999</v>
      </c>
      <c r="E11" s="33">
        <f t="shared" si="0"/>
        <v>10.347582545288823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31">
        <v>3100.8792899999999</v>
      </c>
      <c r="E12" s="33">
        <f t="shared" si="0"/>
        <v>0.24244806944871211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31">
        <v>-0.34799999999999998</v>
      </c>
      <c r="E13" s="33">
        <f t="shared" si="0"/>
        <v>-0.21468229487970389</v>
      </c>
    </row>
    <row r="14" spans="1:7" ht="31.5" x14ac:dyDescent="0.2">
      <c r="A14" s="30">
        <v>5</v>
      </c>
      <c r="B14" s="16" t="s">
        <v>32</v>
      </c>
      <c r="C14" s="31">
        <v>200000</v>
      </c>
      <c r="D14" s="31">
        <v>92608.505810000002</v>
      </c>
      <c r="E14" s="33">
        <f t="shared" si="0"/>
        <v>46.304252904999998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31">
        <v>14889.284729999999</v>
      </c>
      <c r="E15" s="33">
        <f t="shared" si="0"/>
        <v>3.3274524055351447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31">
        <v>52683.830540000003</v>
      </c>
      <c r="E16" s="33">
        <f t="shared" si="0"/>
        <v>12.9763129408867</v>
      </c>
    </row>
    <row r="17" spans="1:7" ht="18.75" x14ac:dyDescent="0.2">
      <c r="A17" s="30">
        <v>8</v>
      </c>
      <c r="B17" s="16" t="s">
        <v>29</v>
      </c>
      <c r="C17" s="31">
        <v>82564</v>
      </c>
      <c r="D17" s="31">
        <v>38407.213300000003</v>
      </c>
      <c r="E17" s="33">
        <f t="shared" si="0"/>
        <v>46.518111162249895</v>
      </c>
    </row>
    <row r="18" spans="1:7" ht="18.75" x14ac:dyDescent="0.2">
      <c r="A18" s="30">
        <v>9</v>
      </c>
      <c r="B18" s="16" t="s">
        <v>28</v>
      </c>
      <c r="C18" s="43">
        <v>10030</v>
      </c>
      <c r="D18" s="43">
        <v>494.24350000000004</v>
      </c>
      <c r="E18" s="33">
        <f t="shared" si="0"/>
        <v>4.9276520438683953</v>
      </c>
    </row>
    <row r="19" spans="1:7" ht="18.75" x14ac:dyDescent="0.2">
      <c r="A19" s="32"/>
      <c r="B19" s="14" t="s">
        <v>27</v>
      </c>
      <c r="C19" s="21">
        <f>SUM(C20:C24)</f>
        <v>805558</v>
      </c>
      <c r="D19" s="21">
        <f>SUM(D20:D24)</f>
        <v>245904.93143</v>
      </c>
      <c r="E19" s="20">
        <f t="shared" si="0"/>
        <v>30.52603678816423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173560.43302999999</v>
      </c>
      <c r="E20" s="28">
        <f t="shared" si="0"/>
        <v>37.853965764449285</v>
      </c>
    </row>
    <row r="21" spans="1:7" ht="18.75" x14ac:dyDescent="0.2">
      <c r="A21" s="30">
        <v>2</v>
      </c>
      <c r="B21" s="16" t="s">
        <v>25</v>
      </c>
      <c r="C21" s="25">
        <v>40837</v>
      </c>
      <c r="D21" s="25">
        <v>9220.8965800000005</v>
      </c>
      <c r="E21" s="28">
        <f t="shared" si="0"/>
        <v>22.579759972573893</v>
      </c>
    </row>
    <row r="22" spans="1:7" ht="18.75" x14ac:dyDescent="0.2">
      <c r="A22" s="30">
        <v>3</v>
      </c>
      <c r="B22" s="16" t="s">
        <v>24</v>
      </c>
      <c r="C22" s="25">
        <v>13298</v>
      </c>
      <c r="D22" s="25">
        <v>0</v>
      </c>
      <c r="E22" s="28">
        <f t="shared" si="0"/>
        <v>0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19793.734690000001</v>
      </c>
      <c r="E23" s="28">
        <f t="shared" si="0"/>
        <v>13.841772510489511</v>
      </c>
    </row>
    <row r="24" spans="1:7" ht="18.75" x14ac:dyDescent="0.2">
      <c r="A24" s="30">
        <v>5</v>
      </c>
      <c r="B24" s="16" t="s">
        <v>22</v>
      </c>
      <c r="C24" s="24">
        <v>149923</v>
      </c>
      <c r="D24" s="24">
        <v>43329.867129999991</v>
      </c>
      <c r="E24" s="28">
        <f t="shared" si="0"/>
        <v>28.901414145928239</v>
      </c>
    </row>
    <row r="25" spans="1:7" ht="18.75" x14ac:dyDescent="0.2">
      <c r="A25" s="29"/>
      <c r="B25" s="14" t="s">
        <v>21</v>
      </c>
      <c r="C25" s="20">
        <f>C9+C19</f>
        <v>10168601.399999999</v>
      </c>
      <c r="D25" s="21">
        <f>SUM(D9+D19)</f>
        <v>1392112.5748000001</v>
      </c>
      <c r="E25" s="20">
        <f t="shared" si="0"/>
        <v>13.690305284264563</v>
      </c>
    </row>
    <row r="26" spans="1:7" ht="18.75" x14ac:dyDescent="0.2">
      <c r="A26" s="23"/>
      <c r="B26" s="14" t="s">
        <v>20</v>
      </c>
      <c r="C26" s="20">
        <v>9171175.5553099997</v>
      </c>
      <c r="D26" s="21">
        <v>1896420.61616</v>
      </c>
      <c r="E26" s="20">
        <f t="shared" si="0"/>
        <v>20.67805380807475</v>
      </c>
    </row>
    <row r="27" spans="1:7" ht="18.75" x14ac:dyDescent="0.2">
      <c r="A27" s="23"/>
      <c r="B27" s="22" t="s">
        <v>19</v>
      </c>
      <c r="C27" s="21">
        <f>C26+C25</f>
        <v>19339776.955309998</v>
      </c>
      <c r="D27" s="21">
        <f>D26+D25</f>
        <v>3288533.1909600003</v>
      </c>
      <c r="E27" s="20">
        <f t="shared" si="0"/>
        <v>17.00398716365283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19024458.722080003</v>
      </c>
      <c r="D29" s="21">
        <f>SUM(D30:D40)</f>
        <v>1816178.3910399999</v>
      </c>
      <c r="E29" s="20">
        <f t="shared" ref="E29:E40" si="1">D29/C29*100</f>
        <v>9.5465443594046775</v>
      </c>
    </row>
    <row r="30" spans="1:7" ht="18.75" x14ac:dyDescent="0.2">
      <c r="A30" s="17">
        <v>1</v>
      </c>
      <c r="B30" s="16" t="s">
        <v>15</v>
      </c>
      <c r="C30" s="26">
        <v>695317.53888999997</v>
      </c>
      <c r="D30" s="26">
        <v>23187.470149999994</v>
      </c>
      <c r="E30" s="24">
        <f t="shared" si="1"/>
        <v>3.3348030005134497</v>
      </c>
    </row>
    <row r="31" spans="1:7" ht="18.75" x14ac:dyDescent="0.2">
      <c r="A31" s="17">
        <v>2</v>
      </c>
      <c r="B31" s="16" t="s">
        <v>14</v>
      </c>
      <c r="C31" s="26">
        <v>138760.29344000001</v>
      </c>
      <c r="D31" s="26">
        <v>3549.9542700000002</v>
      </c>
      <c r="E31" s="24">
        <f t="shared" si="1"/>
        <v>2.5583358048568856</v>
      </c>
    </row>
    <row r="32" spans="1:7" ht="18.75" x14ac:dyDescent="0.2">
      <c r="A32" s="17">
        <v>3</v>
      </c>
      <c r="B32" s="16" t="s">
        <v>13</v>
      </c>
      <c r="C32" s="26">
        <v>747914.3103100002</v>
      </c>
      <c r="D32" s="26">
        <v>91403.094490000003</v>
      </c>
      <c r="E32" s="24">
        <f t="shared" si="1"/>
        <v>12.221065064541241</v>
      </c>
    </row>
    <row r="33" spans="1:5" ht="18.75" x14ac:dyDescent="0.2">
      <c r="A33" s="17">
        <v>4</v>
      </c>
      <c r="B33" s="16" t="s">
        <v>12</v>
      </c>
      <c r="C33" s="26">
        <v>751104.87679000013</v>
      </c>
      <c r="D33" s="26">
        <v>55517.836950000004</v>
      </c>
      <c r="E33" s="24">
        <f t="shared" si="1"/>
        <v>7.391489346636491</v>
      </c>
    </row>
    <row r="34" spans="1:5" ht="18.75" x14ac:dyDescent="0.2">
      <c r="A34" s="17">
        <v>5</v>
      </c>
      <c r="B34" s="16" t="s">
        <v>11</v>
      </c>
      <c r="C34" s="26">
        <v>27385.58366</v>
      </c>
      <c r="D34" s="26">
        <v>0</v>
      </c>
      <c r="E34" s="24">
        <f t="shared" si="1"/>
        <v>0</v>
      </c>
    </row>
    <row r="35" spans="1:5" ht="18.75" x14ac:dyDescent="0.2">
      <c r="A35" s="17">
        <v>6</v>
      </c>
      <c r="B35" s="16" t="s">
        <v>10</v>
      </c>
      <c r="C35" s="26">
        <v>14475622.948740004</v>
      </c>
      <c r="D35" s="26">
        <v>1590271.6606799997</v>
      </c>
      <c r="E35" s="24">
        <f t="shared" si="1"/>
        <v>10.985859926797977</v>
      </c>
    </row>
    <row r="36" spans="1:5" ht="18.75" x14ac:dyDescent="0.2">
      <c r="A36" s="17">
        <v>7</v>
      </c>
      <c r="B36" s="16" t="s">
        <v>9</v>
      </c>
      <c r="C36" s="26">
        <v>732942.99</v>
      </c>
      <c r="D36" s="26">
        <v>15017.331540000001</v>
      </c>
      <c r="E36" s="24">
        <f t="shared" si="1"/>
        <v>2.0489085433506911</v>
      </c>
    </row>
    <row r="37" spans="1:5" ht="18.75" x14ac:dyDescent="0.2">
      <c r="A37" s="17">
        <v>8</v>
      </c>
      <c r="B37" s="16" t="s">
        <v>8</v>
      </c>
      <c r="C37" s="26">
        <v>10698.6</v>
      </c>
      <c r="D37" s="26">
        <v>180.52692999999999</v>
      </c>
      <c r="E37" s="24">
        <f t="shared" si="1"/>
        <v>1.6873883498775542</v>
      </c>
    </row>
    <row r="38" spans="1:5" ht="18.75" x14ac:dyDescent="0.2">
      <c r="A38" s="17">
        <v>9</v>
      </c>
      <c r="B38" s="16" t="s">
        <v>7</v>
      </c>
      <c r="C38" s="26">
        <v>451679.59556000005</v>
      </c>
      <c r="D38" s="26">
        <v>8802.3129399999998</v>
      </c>
      <c r="E38" s="24">
        <f t="shared" si="1"/>
        <v>1.9487957894327155</v>
      </c>
    </row>
    <row r="39" spans="1:5" ht="18.75" x14ac:dyDescent="0.2">
      <c r="A39" s="17">
        <v>10</v>
      </c>
      <c r="B39" s="16" t="s">
        <v>6</v>
      </c>
      <c r="C39" s="26">
        <v>988401.58469000005</v>
      </c>
      <c r="D39" s="26">
        <v>27862.336090000001</v>
      </c>
      <c r="E39" s="24">
        <f t="shared" si="1"/>
        <v>2.8189287149654541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26">
        <v>385.86700000000002</v>
      </c>
      <c r="E40" s="24">
        <f t="shared" si="1"/>
        <v>8.3333405321354537</v>
      </c>
    </row>
    <row r="41" spans="1:5" ht="18.75" x14ac:dyDescent="0.2">
      <c r="A41" s="15"/>
      <c r="B41" s="14" t="s">
        <v>4</v>
      </c>
      <c r="C41" s="21">
        <f>C27-C29</f>
        <v>315318.23322999477</v>
      </c>
      <c r="D41" s="21">
        <f>D27-D29</f>
        <v>1472354.7999200004</v>
      </c>
      <c r="E41" s="44"/>
    </row>
    <row r="42" spans="1:5" s="3" customFormat="1" ht="15.75" x14ac:dyDescent="0.25">
      <c r="A42" s="6"/>
      <c r="B42" s="5"/>
    </row>
    <row r="43" spans="1:5" s="3" customFormat="1" ht="18.75" x14ac:dyDescent="0.3">
      <c r="A43" s="6"/>
      <c r="B43" s="9" t="s">
        <v>3</v>
      </c>
      <c r="C43" s="12"/>
    </row>
    <row r="44" spans="1:5" s="3" customFormat="1" ht="18.75" x14ac:dyDescent="0.3">
      <c r="A44" s="6"/>
      <c r="B44" s="9" t="s">
        <v>2</v>
      </c>
      <c r="C44" s="11"/>
      <c r="D44" s="10"/>
    </row>
    <row r="45" spans="1:5" s="3" customFormat="1" ht="18.75" x14ac:dyDescent="0.3">
      <c r="A45" s="6"/>
      <c r="B45" s="9" t="s">
        <v>1</v>
      </c>
      <c r="C45" s="8" t="s">
        <v>0</v>
      </c>
    </row>
    <row r="46" spans="1:5" s="3" customFormat="1" ht="15.75" x14ac:dyDescent="0.25">
      <c r="A46" s="6"/>
      <c r="B46" s="5"/>
    </row>
    <row r="47" spans="1:5" s="3" customFormat="1" ht="15.75" x14ac:dyDescent="0.25">
      <c r="A47" s="6"/>
      <c r="B47" s="5"/>
      <c r="C47" s="7"/>
    </row>
    <row r="48" spans="1:5" s="3" customFormat="1" ht="15.75" x14ac:dyDescent="0.25">
      <c r="A48" s="6"/>
      <c r="B48" s="5"/>
    </row>
    <row r="49" spans="1:2" s="3" customFormat="1" ht="15.75" x14ac:dyDescent="0.25">
      <c r="A49" s="6"/>
      <c r="B49" s="5"/>
    </row>
    <row r="50" spans="1:2" s="3" customFormat="1" ht="15.75" x14ac:dyDescent="0.25">
      <c r="A50" s="6"/>
      <c r="B50" s="5"/>
    </row>
    <row r="51" spans="1:2" s="3" customFormat="1" ht="15.75" x14ac:dyDescent="0.25">
      <c r="B51" s="4"/>
    </row>
    <row r="52" spans="1:2" s="3" customFormat="1" x14ac:dyDescent="0.2"/>
    <row r="53" spans="1:2" s="3" customFormat="1" x14ac:dyDescent="0.2"/>
    <row r="54" spans="1:2" s="3" customFormat="1" x14ac:dyDescent="0.2"/>
    <row r="55" spans="1:2" s="3" customFormat="1" x14ac:dyDescent="0.2"/>
    <row r="56" spans="1:2" s="3" customFormat="1" x14ac:dyDescent="0.2"/>
    <row r="57" spans="1:2" s="3" customFormat="1" x14ac:dyDescent="0.2"/>
    <row r="58" spans="1:2" s="3" customFormat="1" x14ac:dyDescent="0.2"/>
    <row r="59" spans="1:2" s="3" customFormat="1" x14ac:dyDescent="0.2"/>
    <row r="60" spans="1:2" s="3" customFormat="1" x14ac:dyDescent="0.2"/>
    <row r="61" spans="1:2" s="3" customFormat="1" x14ac:dyDescent="0.2"/>
    <row r="62" spans="1:2" s="3" customFormat="1" x14ac:dyDescent="0.2"/>
    <row r="63" spans="1:2" s="3" customFormat="1" x14ac:dyDescent="0.2"/>
    <row r="64" spans="1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</sheetData>
  <mergeCells count="11">
    <mergeCell ref="B5:B6"/>
    <mergeCell ref="C5:C6"/>
    <mergeCell ref="A1:E1"/>
    <mergeCell ref="A2:E2"/>
    <mergeCell ref="A28:E28"/>
    <mergeCell ref="A8:E8"/>
    <mergeCell ref="D5:D6"/>
    <mergeCell ref="E5:E6"/>
    <mergeCell ref="A3:E3"/>
    <mergeCell ref="A5:A6"/>
    <mergeCell ref="D4:E4"/>
  </mergeCells>
  <pageMargins left="0.39370078740157483" right="0.15748031496062992" top="0.15748031496062992" bottom="0.15748031496062992" header="0.55118110236220474" footer="0.15748031496062992"/>
  <pageSetup paperSize="9" scale="56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zoomScale="70" zoomScaleNormal="70" workbookViewId="0">
      <selection activeCell="B29" sqref="B29"/>
    </sheetView>
  </sheetViews>
  <sheetFormatPr defaultColWidth="43.7109375" defaultRowHeight="12.75" x14ac:dyDescent="0.2"/>
  <cols>
    <col min="1" max="1" width="4.85546875" style="1" customWidth="1"/>
    <col min="2" max="2" width="107" style="1" customWidth="1"/>
    <col min="3" max="3" width="23.7109375" style="1" customWidth="1"/>
    <col min="4" max="4" width="22.28515625" style="2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53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54</v>
      </c>
      <c r="D5" s="65" t="s">
        <v>55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1823220.14527</v>
      </c>
      <c r="E9" s="36">
        <f>D9/C9*100</f>
        <v>19.472516225546922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31">
        <v>1452916.8848900001</v>
      </c>
      <c r="E10" s="33">
        <f>D10/C10*100</f>
        <v>21.156057959877579</v>
      </c>
    </row>
    <row r="11" spans="1:7" ht="18.75" customHeight="1" x14ac:dyDescent="0.2">
      <c r="A11" s="30">
        <v>2</v>
      </c>
      <c r="B11" s="16" t="s">
        <v>35</v>
      </c>
      <c r="C11" s="31">
        <v>70216</v>
      </c>
      <c r="D11" s="31">
        <v>17334.357400000001</v>
      </c>
      <c r="E11" s="33">
        <f t="shared" ref="E11:E18" si="0">D11/C11*100</f>
        <v>24.687190099122709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31">
        <v>118637.13721999999</v>
      </c>
      <c r="E12" s="33">
        <f t="shared" si="0"/>
        <v>9.275867324687427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31">
        <v>107.16625999999999</v>
      </c>
      <c r="E13" s="33">
        <f>D13/C13*100</f>
        <v>66.111202961135092</v>
      </c>
    </row>
    <row r="14" spans="1:7" ht="31.5" x14ac:dyDescent="0.2">
      <c r="A14" s="30">
        <v>5</v>
      </c>
      <c r="B14" s="16" t="s">
        <v>32</v>
      </c>
      <c r="C14" s="31">
        <v>200000</v>
      </c>
      <c r="D14" s="31">
        <v>92903.02708</v>
      </c>
      <c r="E14" s="33">
        <f t="shared" si="0"/>
        <v>46.451513540000001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31">
        <v>18886.557659999995</v>
      </c>
      <c r="E15" s="33">
        <f t="shared" si="0"/>
        <v>4.2207616321167087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31">
        <v>62039.283110000011</v>
      </c>
      <c r="E16" s="33">
        <f t="shared" si="0"/>
        <v>15.28061160344828</v>
      </c>
    </row>
    <row r="17" spans="1:7" ht="18.75" x14ac:dyDescent="0.2">
      <c r="A17" s="30">
        <v>8</v>
      </c>
      <c r="B17" s="16" t="s">
        <v>29</v>
      </c>
      <c r="C17" s="31">
        <v>82564</v>
      </c>
      <c r="D17" s="31">
        <v>59706.492429999977</v>
      </c>
      <c r="E17" s="33">
        <f t="shared" si="0"/>
        <v>72.315406751126361</v>
      </c>
    </row>
    <row r="18" spans="1:7" ht="18.75" x14ac:dyDescent="0.2">
      <c r="A18" s="30">
        <v>9</v>
      </c>
      <c r="B18" s="16" t="s">
        <v>28</v>
      </c>
      <c r="C18" s="43">
        <v>10030</v>
      </c>
      <c r="D18" s="43">
        <v>689.23922000000005</v>
      </c>
      <c r="E18" s="33">
        <f t="shared" si="0"/>
        <v>6.8717768693918257</v>
      </c>
    </row>
    <row r="19" spans="1:7" ht="18.75" x14ac:dyDescent="0.2">
      <c r="A19" s="32"/>
      <c r="B19" s="14" t="s">
        <v>27</v>
      </c>
      <c r="C19" s="21">
        <f>SUM(C20:C24)</f>
        <v>805558</v>
      </c>
      <c r="D19" s="21">
        <f>SUM(D20:D24)</f>
        <v>318494.54039000004</v>
      </c>
      <c r="E19" s="20">
        <f>D19/C19*100</f>
        <v>39.537133315043739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214489.35230000003</v>
      </c>
      <c r="E20" s="28">
        <f t="shared" ref="E20:E29" si="1">D20/C20*100</f>
        <v>46.780665714285718</v>
      </c>
    </row>
    <row r="21" spans="1:7" ht="18.75" x14ac:dyDescent="0.2">
      <c r="A21" s="30">
        <v>2</v>
      </c>
      <c r="B21" s="16" t="s">
        <v>25</v>
      </c>
      <c r="C21" s="25">
        <v>40837</v>
      </c>
      <c r="D21" s="25">
        <v>10824.15396</v>
      </c>
      <c r="E21" s="28">
        <f t="shared" si="1"/>
        <v>26.505752038592451</v>
      </c>
    </row>
    <row r="22" spans="1:7" ht="18.75" x14ac:dyDescent="0.2">
      <c r="A22" s="30">
        <v>3</v>
      </c>
      <c r="B22" s="16" t="s">
        <v>24</v>
      </c>
      <c r="C22" s="25">
        <v>13298</v>
      </c>
      <c r="D22" s="25">
        <v>0</v>
      </c>
      <c r="E22" s="28">
        <f t="shared" si="1"/>
        <v>0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35729.790690000002</v>
      </c>
      <c r="E23" s="28">
        <f t="shared" si="1"/>
        <v>24.985867615384617</v>
      </c>
    </row>
    <row r="24" spans="1:7" ht="18.75" x14ac:dyDescent="0.2">
      <c r="A24" s="30">
        <v>5</v>
      </c>
      <c r="B24" s="16" t="s">
        <v>22</v>
      </c>
      <c r="C24" s="24">
        <v>149923</v>
      </c>
      <c r="D24" s="24">
        <v>57451.243440000013</v>
      </c>
      <c r="E24" s="28">
        <f t="shared" si="1"/>
        <v>38.320500150077045</v>
      </c>
    </row>
    <row r="25" spans="1:7" ht="18.75" x14ac:dyDescent="0.2">
      <c r="A25" s="29"/>
      <c r="B25" s="14" t="s">
        <v>21</v>
      </c>
      <c r="C25" s="20">
        <f>C9+C19</f>
        <v>10168601.399999999</v>
      </c>
      <c r="D25" s="21">
        <f>SUM(D9+D19)</f>
        <v>2141714.68566</v>
      </c>
      <c r="E25" s="20">
        <f t="shared" si="1"/>
        <v>21.062037948109563</v>
      </c>
    </row>
    <row r="26" spans="1:7" ht="18.75" x14ac:dyDescent="0.2">
      <c r="A26" s="23"/>
      <c r="B26" s="14" t="s">
        <v>20</v>
      </c>
      <c r="C26" s="20">
        <v>10663316.893715</v>
      </c>
      <c r="D26" s="21">
        <v>3349775.9052300011</v>
      </c>
      <c r="E26" s="20">
        <f t="shared" si="1"/>
        <v>31.414014406759044</v>
      </c>
    </row>
    <row r="27" spans="1:7" ht="28.5" customHeight="1" x14ac:dyDescent="0.2">
      <c r="A27" s="23"/>
      <c r="B27" s="22" t="s">
        <v>19</v>
      </c>
      <c r="C27" s="21">
        <f>C26+C25</f>
        <v>20831918.293715</v>
      </c>
      <c r="D27" s="21">
        <f>D26+D25</f>
        <v>5491490.5908900015</v>
      </c>
      <c r="E27" s="20">
        <f>D27/C27*100</f>
        <v>26.360945321808348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21066985.791329999</v>
      </c>
      <c r="D29" s="21">
        <f>SUM(D30:D40)</f>
        <v>5611195.8442800008</v>
      </c>
      <c r="E29" s="20">
        <f t="shared" si="1"/>
        <v>26.635019835582067</v>
      </c>
    </row>
    <row r="30" spans="1:7" ht="18.75" x14ac:dyDescent="0.2">
      <c r="A30" s="17">
        <v>1</v>
      </c>
      <c r="B30" s="16" t="s">
        <v>15</v>
      </c>
      <c r="C30" s="26">
        <v>1051511.6211899999</v>
      </c>
      <c r="D30" s="26">
        <v>170771.89825000006</v>
      </c>
      <c r="E30" s="24">
        <f>D30/C30*100</f>
        <v>16.240609690717143</v>
      </c>
    </row>
    <row r="31" spans="1:7" ht="18.75" x14ac:dyDescent="0.2">
      <c r="A31" s="17">
        <v>2</v>
      </c>
      <c r="B31" s="16" t="s">
        <v>14</v>
      </c>
      <c r="C31" s="26">
        <v>159956.82761000001</v>
      </c>
      <c r="D31" s="26">
        <v>26036.658070000001</v>
      </c>
      <c r="E31" s="24">
        <f t="shared" ref="E31:E40" si="2">D31/C31*100</f>
        <v>16.277303356804175</v>
      </c>
    </row>
    <row r="32" spans="1:7" ht="18.75" x14ac:dyDescent="0.2">
      <c r="A32" s="17">
        <v>3</v>
      </c>
      <c r="B32" s="16" t="s">
        <v>13</v>
      </c>
      <c r="C32" s="26">
        <v>1805725.4597400001</v>
      </c>
      <c r="D32" s="26">
        <v>666230.08525000012</v>
      </c>
      <c r="E32" s="24">
        <f t="shared" si="2"/>
        <v>36.895425140980635</v>
      </c>
    </row>
    <row r="33" spans="1:5" ht="18.75" x14ac:dyDescent="0.2">
      <c r="A33" s="17">
        <v>4</v>
      </c>
      <c r="B33" s="16" t="s">
        <v>12</v>
      </c>
      <c r="C33" s="26">
        <v>833832.12736000004</v>
      </c>
      <c r="D33" s="26">
        <v>173823.40796000001</v>
      </c>
      <c r="E33" s="24">
        <f t="shared" si="2"/>
        <v>20.846331324548881</v>
      </c>
    </row>
    <row r="34" spans="1:5" ht="18.75" x14ac:dyDescent="0.2">
      <c r="A34" s="17">
        <v>5</v>
      </c>
      <c r="B34" s="16" t="s">
        <v>11</v>
      </c>
      <c r="C34" s="26">
        <v>19879.490309999997</v>
      </c>
      <c r="D34" s="26">
        <v>0</v>
      </c>
      <c r="E34" s="24">
        <f t="shared" si="2"/>
        <v>0</v>
      </c>
    </row>
    <row r="35" spans="1:5" ht="18.75" x14ac:dyDescent="0.2">
      <c r="A35" s="17">
        <v>6</v>
      </c>
      <c r="B35" s="16" t="s">
        <v>10</v>
      </c>
      <c r="C35" s="26">
        <v>14878484.233890001</v>
      </c>
      <c r="D35" s="26">
        <v>3904065.8723400002</v>
      </c>
      <c r="E35" s="24">
        <f t="shared" si="2"/>
        <v>26.239674761004046</v>
      </c>
    </row>
    <row r="36" spans="1:5" ht="18.75" x14ac:dyDescent="0.2">
      <c r="A36" s="17">
        <v>7</v>
      </c>
      <c r="B36" s="16" t="s">
        <v>9</v>
      </c>
      <c r="C36" s="26">
        <v>766479.22681000002</v>
      </c>
      <c r="D36" s="26">
        <v>207746.65086000002</v>
      </c>
      <c r="E36" s="24">
        <f t="shared" si="2"/>
        <v>27.104015815877769</v>
      </c>
    </row>
    <row r="37" spans="1:5" ht="18.75" x14ac:dyDescent="0.2">
      <c r="A37" s="17">
        <v>8</v>
      </c>
      <c r="B37" s="16" t="s">
        <v>8</v>
      </c>
      <c r="C37" s="26">
        <v>10698.6</v>
      </c>
      <c r="D37" s="26">
        <v>2197.48963</v>
      </c>
      <c r="E37" s="24">
        <f t="shared" si="2"/>
        <v>20.539973734881197</v>
      </c>
    </row>
    <row r="38" spans="1:5" ht="18.75" x14ac:dyDescent="0.2">
      <c r="A38" s="17">
        <v>9</v>
      </c>
      <c r="B38" s="16" t="s">
        <v>7</v>
      </c>
      <c r="C38" s="26">
        <v>562914.21979999996</v>
      </c>
      <c r="D38" s="26">
        <v>88889.237259999994</v>
      </c>
      <c r="E38" s="24">
        <f t="shared" si="2"/>
        <v>15.790902793605358</v>
      </c>
    </row>
    <row r="39" spans="1:5" ht="18.75" x14ac:dyDescent="0.2">
      <c r="A39" s="17">
        <v>10</v>
      </c>
      <c r="B39" s="16" t="s">
        <v>6</v>
      </c>
      <c r="C39" s="26">
        <v>972873.58461999998</v>
      </c>
      <c r="D39" s="26">
        <v>370276.94365999999</v>
      </c>
      <c r="E39" s="24">
        <f t="shared" si="2"/>
        <v>38.060129241213644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26">
        <v>1157.6010000000001</v>
      </c>
      <c r="E40" s="24">
        <f t="shared" si="2"/>
        <v>25.000021596406363</v>
      </c>
    </row>
    <row r="41" spans="1:5" ht="27" customHeight="1" x14ac:dyDescent="0.2">
      <c r="A41" s="15"/>
      <c r="B41" s="14" t="s">
        <v>4</v>
      </c>
      <c r="C41" s="21">
        <f>C27-C29</f>
        <v>-235067.49761499837</v>
      </c>
      <c r="D41" s="21">
        <f>D27-D29</f>
        <v>-119705.25338999927</v>
      </c>
      <c r="E41" s="13"/>
    </row>
    <row r="42" spans="1:5" s="3" customFormat="1" ht="15.75" x14ac:dyDescent="0.25">
      <c r="A42" s="6"/>
      <c r="B42" s="5"/>
    </row>
    <row r="43" spans="1:5" s="3" customFormat="1" ht="18.75" x14ac:dyDescent="0.3">
      <c r="A43" s="6"/>
      <c r="B43" s="9" t="s">
        <v>3</v>
      </c>
      <c r="C43" s="12"/>
    </row>
    <row r="44" spans="1:5" s="3" customFormat="1" ht="18.75" x14ac:dyDescent="0.3">
      <c r="A44" s="6"/>
      <c r="B44" s="9" t="s">
        <v>2</v>
      </c>
      <c r="C44" s="11"/>
      <c r="D44" s="10"/>
    </row>
    <row r="45" spans="1:5" s="3" customFormat="1" ht="18.75" x14ac:dyDescent="0.3">
      <c r="A45" s="6"/>
      <c r="B45" s="9" t="s">
        <v>1</v>
      </c>
      <c r="C45" s="8" t="s">
        <v>0</v>
      </c>
    </row>
    <row r="46" spans="1:5" s="3" customFormat="1" ht="15.75" x14ac:dyDescent="0.25">
      <c r="A46" s="6"/>
      <c r="B46" s="5"/>
    </row>
    <row r="47" spans="1:5" s="3" customFormat="1" ht="15.75" x14ac:dyDescent="0.25">
      <c r="A47" s="6"/>
      <c r="B47" s="5"/>
      <c r="C47" s="7"/>
    </row>
    <row r="48" spans="1:5" s="3" customFormat="1" ht="15.75" x14ac:dyDescent="0.25">
      <c r="A48" s="6"/>
      <c r="B48" s="5"/>
    </row>
    <row r="49" spans="1:2" s="3" customFormat="1" ht="15.75" x14ac:dyDescent="0.25">
      <c r="A49" s="6"/>
      <c r="B49" s="5"/>
    </row>
    <row r="50" spans="1:2" s="3" customFormat="1" ht="15.75" x14ac:dyDescent="0.25">
      <c r="A50" s="6"/>
      <c r="B50" s="5"/>
    </row>
    <row r="51" spans="1:2" s="3" customFormat="1" ht="15.75" x14ac:dyDescent="0.25">
      <c r="B51" s="4"/>
    </row>
    <row r="52" spans="1:2" s="3" customFormat="1" x14ac:dyDescent="0.2"/>
    <row r="53" spans="1:2" s="3" customFormat="1" x14ac:dyDescent="0.2"/>
    <row r="54" spans="1:2" s="3" customFormat="1" x14ac:dyDescent="0.2"/>
    <row r="55" spans="1:2" s="3" customFormat="1" x14ac:dyDescent="0.2"/>
    <row r="56" spans="1:2" s="3" customFormat="1" x14ac:dyDescent="0.2"/>
    <row r="57" spans="1:2" s="3" customFormat="1" x14ac:dyDescent="0.2"/>
    <row r="58" spans="1:2" s="3" customFormat="1" x14ac:dyDescent="0.2"/>
    <row r="59" spans="1:2" s="3" customFormat="1" x14ac:dyDescent="0.2"/>
    <row r="60" spans="1:2" s="3" customFormat="1" x14ac:dyDescent="0.2"/>
    <row r="61" spans="1:2" s="3" customFormat="1" x14ac:dyDescent="0.2"/>
    <row r="62" spans="1:2" s="3" customFormat="1" x14ac:dyDescent="0.2"/>
    <row r="63" spans="1:2" s="3" customFormat="1" x14ac:dyDescent="0.2"/>
    <row r="64" spans="1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39370078740157483" right="0.15748031496062992" top="0.15748031496062992" bottom="0.15748031496062992" header="0.55118110236220474" footer="0.15748031496062992"/>
  <pageSetup paperSize="9" scale="57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zoomScale="70" zoomScaleNormal="70" workbookViewId="0">
      <selection activeCell="C30" sqref="C30"/>
    </sheetView>
  </sheetViews>
  <sheetFormatPr defaultColWidth="43.7109375" defaultRowHeight="12.75" x14ac:dyDescent="0.2"/>
  <cols>
    <col min="1" max="1" width="4.85546875" style="1" customWidth="1"/>
    <col min="2" max="2" width="107" style="1" customWidth="1"/>
    <col min="3" max="3" width="22.7109375" style="1" customWidth="1"/>
    <col min="4" max="4" width="17.85546875" style="2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56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x14ac:dyDescent="0.2">
      <c r="A5" s="62" t="s">
        <v>17</v>
      </c>
      <c r="B5" s="62" t="s">
        <v>42</v>
      </c>
      <c r="C5" s="63" t="s">
        <v>57</v>
      </c>
      <c r="D5" s="65" t="s">
        <v>58</v>
      </c>
      <c r="E5" s="65" t="s">
        <v>39</v>
      </c>
    </row>
    <row r="6" spans="1:7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3009738.5753539996</v>
      </c>
      <c r="E9" s="36">
        <f>D9/C9*100</f>
        <v>32.144874767471443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31">
        <v>2024396.4828699999</v>
      </c>
      <c r="E10" s="33">
        <f>D10/C10*100</f>
        <v>29.477425564238352</v>
      </c>
    </row>
    <row r="11" spans="1:7" ht="18.75" x14ac:dyDescent="0.2">
      <c r="A11" s="30">
        <v>2</v>
      </c>
      <c r="B11" s="16" t="s">
        <v>35</v>
      </c>
      <c r="C11" s="31">
        <v>70216</v>
      </c>
      <c r="D11" s="31">
        <v>23508.539110000002</v>
      </c>
      <c r="E11" s="33">
        <f t="shared" ref="E11:E18" si="0">D11/C11*100</f>
        <v>33.480316608750144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31">
        <v>573455.09531999996</v>
      </c>
      <c r="E12" s="33">
        <f t="shared" si="0"/>
        <v>44.836663337469417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31">
        <v>118.417</v>
      </c>
      <c r="E13" s="33">
        <f>D13/C13*100</f>
        <v>73.051819864281313</v>
      </c>
    </row>
    <row r="14" spans="1:7" ht="31.5" x14ac:dyDescent="0.2">
      <c r="A14" s="30">
        <v>5</v>
      </c>
      <c r="B14" s="16" t="s">
        <v>32</v>
      </c>
      <c r="C14" s="31">
        <v>200000</v>
      </c>
      <c r="D14" s="31">
        <v>159782.96059999999</v>
      </c>
      <c r="E14" s="33">
        <f t="shared" si="0"/>
        <v>79.891480299999998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31">
        <v>21300.010149999998</v>
      </c>
      <c r="E15" s="33">
        <f t="shared" si="0"/>
        <v>4.7601191928808317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31">
        <v>124035.83521999999</v>
      </c>
      <c r="E16" s="33">
        <f t="shared" si="0"/>
        <v>30.550698330049258</v>
      </c>
    </row>
    <row r="17" spans="1:7" ht="18.75" x14ac:dyDescent="0.2">
      <c r="A17" s="30">
        <v>8</v>
      </c>
      <c r="B17" s="16" t="s">
        <v>29</v>
      </c>
      <c r="C17" s="31">
        <v>82564</v>
      </c>
      <c r="D17" s="31">
        <v>82321.874163999979</v>
      </c>
      <c r="E17" s="33">
        <f t="shared" si="0"/>
        <v>99.706741635579647</v>
      </c>
    </row>
    <row r="18" spans="1:7" ht="18.75" x14ac:dyDescent="0.2">
      <c r="A18" s="30">
        <v>9</v>
      </c>
      <c r="B18" s="16" t="s">
        <v>28</v>
      </c>
      <c r="C18" s="43">
        <v>10030</v>
      </c>
      <c r="D18" s="43">
        <v>819.36092000000008</v>
      </c>
      <c r="E18" s="33">
        <f t="shared" si="0"/>
        <v>8.1691018943170484</v>
      </c>
    </row>
    <row r="19" spans="1:7" ht="18.75" x14ac:dyDescent="0.2">
      <c r="A19" s="32"/>
      <c r="B19" s="14" t="s">
        <v>27</v>
      </c>
      <c r="C19" s="21">
        <f>SUM(C20:C24)</f>
        <v>805558</v>
      </c>
      <c r="D19" s="21">
        <f>SUM(D20:D24)</f>
        <v>491985.42718</v>
      </c>
      <c r="E19" s="20">
        <f>D19/C19*100</f>
        <v>61.07386770164284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350852.70822999999</v>
      </c>
      <c r="E20" s="28">
        <f t="shared" ref="E20:E29" si="1">D20/C20*100</f>
        <v>76.521855666303168</v>
      </c>
    </row>
    <row r="21" spans="1:7" ht="18.75" x14ac:dyDescent="0.2">
      <c r="A21" s="30">
        <v>2</v>
      </c>
      <c r="B21" s="16" t="s">
        <v>25</v>
      </c>
      <c r="C21" s="25">
        <v>40837</v>
      </c>
      <c r="D21" s="25">
        <v>13907.85564</v>
      </c>
      <c r="E21" s="28">
        <f t="shared" si="1"/>
        <v>34.056996449298431</v>
      </c>
    </row>
    <row r="22" spans="1:7" ht="18.75" x14ac:dyDescent="0.2">
      <c r="A22" s="30">
        <v>3</v>
      </c>
      <c r="B22" s="16" t="s">
        <v>24</v>
      </c>
      <c r="C22" s="25">
        <v>13298</v>
      </c>
      <c r="D22" s="25">
        <v>0</v>
      </c>
      <c r="E22" s="28">
        <f t="shared" si="1"/>
        <v>0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47440.449689999994</v>
      </c>
      <c r="E23" s="28">
        <f t="shared" si="1"/>
        <v>33.175139643356637</v>
      </c>
    </row>
    <row r="24" spans="1:7" ht="18.75" x14ac:dyDescent="0.2">
      <c r="A24" s="30">
        <v>5</v>
      </c>
      <c r="B24" s="16" t="s">
        <v>22</v>
      </c>
      <c r="C24" s="24">
        <v>149923</v>
      </c>
      <c r="D24" s="24">
        <v>79784.413619999992</v>
      </c>
      <c r="E24" s="28">
        <f t="shared" si="1"/>
        <v>53.216927102579312</v>
      </c>
    </row>
    <row r="25" spans="1:7" ht="18.75" x14ac:dyDescent="0.2">
      <c r="A25" s="29"/>
      <c r="B25" s="14" t="s">
        <v>21</v>
      </c>
      <c r="C25" s="21">
        <f>C9+C19</f>
        <v>10168601.399999999</v>
      </c>
      <c r="D25" s="21">
        <f>SUM(D9+D19)</f>
        <v>3501724.0025339997</v>
      </c>
      <c r="E25" s="20">
        <f t="shared" si="1"/>
        <v>34.436633562350082</v>
      </c>
    </row>
    <row r="26" spans="1:7" ht="18.75" x14ac:dyDescent="0.2">
      <c r="A26" s="23"/>
      <c r="B26" s="14" t="s">
        <v>20</v>
      </c>
      <c r="C26" s="21">
        <v>10667186.933665</v>
      </c>
      <c r="D26" s="21">
        <v>4364680.6765799997</v>
      </c>
      <c r="E26" s="20">
        <f t="shared" si="1"/>
        <v>40.91688562056909</v>
      </c>
    </row>
    <row r="27" spans="1:7" ht="18.75" x14ac:dyDescent="0.2">
      <c r="A27" s="23"/>
      <c r="B27" s="22" t="s">
        <v>19</v>
      </c>
      <c r="C27" s="21">
        <f>C26+C25</f>
        <v>20835788.333664998</v>
      </c>
      <c r="D27" s="21">
        <f>D26+D25</f>
        <v>7866404.679113999</v>
      </c>
      <c r="E27" s="20">
        <f>D27/C27*100</f>
        <v>37.754293493200912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21070855.831280001</v>
      </c>
      <c r="D29" s="21">
        <f>SUM(D30:D40)</f>
        <v>7849594.9387300005</v>
      </c>
      <c r="E29" s="20">
        <f t="shared" si="1"/>
        <v>37.253327542003106</v>
      </c>
    </row>
    <row r="30" spans="1:7" ht="18.75" x14ac:dyDescent="0.2">
      <c r="A30" s="17">
        <v>1</v>
      </c>
      <c r="B30" s="16" t="s">
        <v>15</v>
      </c>
      <c r="C30" s="26">
        <v>1052760.0211899998</v>
      </c>
      <c r="D30" s="26">
        <v>406303.59604000009</v>
      </c>
      <c r="E30" s="24">
        <f>D30/C30*100</f>
        <v>38.59413236273258</v>
      </c>
    </row>
    <row r="31" spans="1:7" ht="18.75" x14ac:dyDescent="0.2">
      <c r="A31" s="17">
        <v>2</v>
      </c>
      <c r="B31" s="16" t="s">
        <v>14</v>
      </c>
      <c r="C31" s="26">
        <v>159956.82761000001</v>
      </c>
      <c r="D31" s="26">
        <v>49659.901899999997</v>
      </c>
      <c r="E31" s="24">
        <f t="shared" ref="E31:E40" si="2">D31/C31*100</f>
        <v>31.045815700395529</v>
      </c>
    </row>
    <row r="32" spans="1:7" ht="18.75" x14ac:dyDescent="0.2">
      <c r="A32" s="17">
        <v>3</v>
      </c>
      <c r="B32" s="16" t="s">
        <v>13</v>
      </c>
      <c r="C32" s="26">
        <v>1805725.4597400001</v>
      </c>
      <c r="D32" s="26">
        <v>778509.30239000008</v>
      </c>
      <c r="E32" s="24">
        <f t="shared" si="2"/>
        <v>43.113381283447978</v>
      </c>
    </row>
    <row r="33" spans="1:5" ht="18.75" x14ac:dyDescent="0.2">
      <c r="A33" s="17">
        <v>4</v>
      </c>
      <c r="B33" s="16" t="s">
        <v>12</v>
      </c>
      <c r="C33" s="26">
        <v>833832.12736000004</v>
      </c>
      <c r="D33" s="26">
        <v>372055.6606399999</v>
      </c>
      <c r="E33" s="24">
        <f t="shared" si="2"/>
        <v>44.619971866275662</v>
      </c>
    </row>
    <row r="34" spans="1:5" ht="18.75" x14ac:dyDescent="0.2">
      <c r="A34" s="17">
        <v>5</v>
      </c>
      <c r="B34" s="16" t="s">
        <v>11</v>
      </c>
      <c r="C34" s="26">
        <v>19879.490309999997</v>
      </c>
      <c r="D34" s="26">
        <v>231</v>
      </c>
      <c r="E34" s="24">
        <f t="shared" si="2"/>
        <v>1.1620016227669572</v>
      </c>
    </row>
    <row r="35" spans="1:5" ht="18.75" x14ac:dyDescent="0.2">
      <c r="A35" s="17">
        <v>6</v>
      </c>
      <c r="B35" s="16" t="s">
        <v>10</v>
      </c>
      <c r="C35" s="26">
        <v>14879033.261250002</v>
      </c>
      <c r="D35" s="26">
        <v>5465743.9448299995</v>
      </c>
      <c r="E35" s="24">
        <f t="shared" si="2"/>
        <v>36.73453677306194</v>
      </c>
    </row>
    <row r="36" spans="1:5" ht="18.75" x14ac:dyDescent="0.2">
      <c r="A36" s="17">
        <v>7</v>
      </c>
      <c r="B36" s="16" t="s">
        <v>9</v>
      </c>
      <c r="C36" s="26">
        <v>766479.22681000002</v>
      </c>
      <c r="D36" s="26">
        <v>240409.02503000005</v>
      </c>
      <c r="E36" s="24">
        <f t="shared" si="2"/>
        <v>31.365367334292316</v>
      </c>
    </row>
    <row r="37" spans="1:5" ht="18.75" x14ac:dyDescent="0.2">
      <c r="A37" s="17">
        <v>8</v>
      </c>
      <c r="B37" s="16" t="s">
        <v>8</v>
      </c>
      <c r="C37" s="26">
        <v>10698.6</v>
      </c>
      <c r="D37" s="26">
        <v>3566.2</v>
      </c>
      <c r="E37" s="24">
        <f t="shared" si="2"/>
        <v>33.333333333333329</v>
      </c>
    </row>
    <row r="38" spans="1:5" ht="18.75" x14ac:dyDescent="0.2">
      <c r="A38" s="17">
        <v>9</v>
      </c>
      <c r="B38" s="16" t="s">
        <v>7</v>
      </c>
      <c r="C38" s="26">
        <v>562914.21979999996</v>
      </c>
      <c r="D38" s="26">
        <v>130567.18668</v>
      </c>
      <c r="E38" s="24">
        <f t="shared" si="2"/>
        <v>23.194863815376653</v>
      </c>
    </row>
    <row r="39" spans="1:5" ht="18.75" x14ac:dyDescent="0.2">
      <c r="A39" s="17">
        <v>10</v>
      </c>
      <c r="B39" s="16" t="s">
        <v>6</v>
      </c>
      <c r="C39" s="26">
        <v>974946.19721000001</v>
      </c>
      <c r="D39" s="26">
        <v>401005.65322000004</v>
      </c>
      <c r="E39" s="24">
        <f t="shared" si="2"/>
        <v>41.131054653842078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26">
        <v>1543.4680000000001</v>
      </c>
      <c r="E40" s="24">
        <f t="shared" si="2"/>
        <v>33.333362128541815</v>
      </c>
    </row>
    <row r="41" spans="1:5" ht="18.75" x14ac:dyDescent="0.2">
      <c r="A41" s="15"/>
      <c r="B41" s="14" t="s">
        <v>4</v>
      </c>
      <c r="C41" s="21">
        <f>C27-C29</f>
        <v>-235067.4976150021</v>
      </c>
      <c r="D41" s="21">
        <f>D27-D29</f>
        <v>16809.740383998491</v>
      </c>
      <c r="E41" s="44"/>
    </row>
    <row r="42" spans="1:5" s="3" customFormat="1" ht="15.75" x14ac:dyDescent="0.25">
      <c r="A42" s="6"/>
      <c r="B42" s="5"/>
    </row>
    <row r="43" spans="1:5" s="3" customFormat="1" ht="18.75" x14ac:dyDescent="0.3">
      <c r="A43" s="6"/>
      <c r="B43" s="9" t="s">
        <v>3</v>
      </c>
      <c r="C43" s="12"/>
    </row>
    <row r="44" spans="1:5" s="3" customFormat="1" ht="18.75" x14ac:dyDescent="0.3">
      <c r="A44" s="6"/>
      <c r="B44" s="9" t="s">
        <v>2</v>
      </c>
      <c r="C44" s="11"/>
      <c r="D44" s="10"/>
    </row>
    <row r="45" spans="1:5" s="3" customFormat="1" ht="18.75" x14ac:dyDescent="0.3">
      <c r="A45" s="6"/>
      <c r="B45" s="9" t="s">
        <v>1</v>
      </c>
      <c r="C45" s="8" t="s">
        <v>0</v>
      </c>
    </row>
    <row r="46" spans="1:5" s="3" customFormat="1" ht="15.75" x14ac:dyDescent="0.25">
      <c r="A46" s="6"/>
      <c r="B46" s="5"/>
    </row>
    <row r="47" spans="1:5" s="3" customFormat="1" ht="15.75" x14ac:dyDescent="0.25">
      <c r="A47" s="6"/>
      <c r="B47" s="5"/>
      <c r="C47" s="7"/>
    </row>
    <row r="48" spans="1:5" s="3" customFormat="1" ht="15.75" x14ac:dyDescent="0.25">
      <c r="A48" s="6"/>
      <c r="B48" s="5"/>
    </row>
    <row r="49" spans="1:2" s="3" customFormat="1" ht="15.75" x14ac:dyDescent="0.25">
      <c r="A49" s="6"/>
      <c r="B49" s="5"/>
    </row>
    <row r="50" spans="1:2" s="3" customFormat="1" ht="15.75" x14ac:dyDescent="0.25">
      <c r="A50" s="6"/>
      <c r="B50" s="5"/>
    </row>
    <row r="51" spans="1:2" s="3" customFormat="1" ht="15.75" x14ac:dyDescent="0.25">
      <c r="B51" s="4"/>
    </row>
    <row r="52" spans="1:2" s="3" customFormat="1" x14ac:dyDescent="0.2"/>
    <row r="53" spans="1:2" s="3" customFormat="1" x14ac:dyDescent="0.2"/>
    <row r="54" spans="1:2" s="3" customFormat="1" x14ac:dyDescent="0.2"/>
    <row r="55" spans="1:2" s="3" customFormat="1" x14ac:dyDescent="0.2"/>
    <row r="56" spans="1:2" s="3" customFormat="1" x14ac:dyDescent="0.2"/>
    <row r="57" spans="1:2" s="3" customFormat="1" x14ac:dyDescent="0.2"/>
    <row r="58" spans="1:2" s="3" customFormat="1" x14ac:dyDescent="0.2"/>
    <row r="59" spans="1:2" s="3" customFormat="1" x14ac:dyDescent="0.2"/>
    <row r="60" spans="1:2" s="3" customFormat="1" x14ac:dyDescent="0.2"/>
    <row r="61" spans="1:2" s="3" customFormat="1" x14ac:dyDescent="0.2"/>
    <row r="62" spans="1:2" s="3" customFormat="1" x14ac:dyDescent="0.2"/>
    <row r="63" spans="1:2" s="3" customFormat="1" x14ac:dyDescent="0.2"/>
    <row r="64" spans="1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19685039370078741" right="0.19685039370078741" top="0.55118110236220474" bottom="0.15748031496062992" header="0.55118110236220474" footer="0.15748031496062992"/>
  <pageSetup paperSize="9" scale="63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opLeftCell="A13" zoomScale="70" zoomScaleNormal="70" workbookViewId="0">
      <selection activeCell="B20" sqref="B20"/>
    </sheetView>
  </sheetViews>
  <sheetFormatPr defaultColWidth="43.7109375" defaultRowHeight="12.75" x14ac:dyDescent="0.2"/>
  <cols>
    <col min="1" max="1" width="4.85546875" style="1" customWidth="1"/>
    <col min="2" max="2" width="101.28515625" style="1" customWidth="1"/>
    <col min="3" max="3" width="24.7109375" style="1" customWidth="1"/>
    <col min="4" max="4" width="17.85546875" style="2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59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60</v>
      </c>
      <c r="D5" s="65" t="s">
        <v>61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3681223.2390639987</v>
      </c>
      <c r="E9" s="36">
        <f>D9/C9*100</f>
        <v>39.316524358564855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31">
        <v>2627758.7408299996</v>
      </c>
      <c r="E10" s="33">
        <f>D10/C10*100</f>
        <v>38.263039547360847</v>
      </c>
    </row>
    <row r="11" spans="1:7" ht="18.75" customHeight="1" x14ac:dyDescent="0.2">
      <c r="A11" s="30">
        <v>2</v>
      </c>
      <c r="B11" s="16" t="s">
        <v>35</v>
      </c>
      <c r="C11" s="31">
        <v>70216</v>
      </c>
      <c r="D11" s="31">
        <v>29151.522050000003</v>
      </c>
      <c r="E11" s="33">
        <f t="shared" ref="E11:E18" si="0">D11/C11*100</f>
        <v>41.516922140252937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31">
        <f>623236.82428+42.66</f>
        <v>623279.48427999998</v>
      </c>
      <c r="E12" s="33">
        <f t="shared" si="0"/>
        <v>48.732276737761993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31">
        <v>118.417</v>
      </c>
      <c r="E13" s="33">
        <f>D13/C13*100</f>
        <v>73.051819864281313</v>
      </c>
    </row>
    <row r="14" spans="1:7" ht="31.5" x14ac:dyDescent="0.2">
      <c r="A14" s="30">
        <v>5</v>
      </c>
      <c r="B14" s="16" t="s">
        <v>32</v>
      </c>
      <c r="C14" s="31">
        <v>200000</v>
      </c>
      <c r="D14" s="31">
        <f>165407.60317-42.66</f>
        <v>165364.94316999998</v>
      </c>
      <c r="E14" s="33">
        <f t="shared" si="0"/>
        <v>82.682471585000002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31">
        <v>23342.583139999999</v>
      </c>
      <c r="E15" s="33">
        <f t="shared" si="0"/>
        <v>5.2165927261837712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31">
        <v>108583.34203</v>
      </c>
      <c r="E16" s="33">
        <f t="shared" si="0"/>
        <v>26.744665524630541</v>
      </c>
    </row>
    <row r="17" spans="1:7" ht="18.75" x14ac:dyDescent="0.2">
      <c r="A17" s="30">
        <v>8</v>
      </c>
      <c r="B17" s="16" t="s">
        <v>29</v>
      </c>
      <c r="C17" s="31">
        <v>82564</v>
      </c>
      <c r="D17" s="31">
        <v>101785.94783399996</v>
      </c>
      <c r="E17" s="33">
        <f t="shared" si="0"/>
        <v>123.28127008623608</v>
      </c>
    </row>
    <row r="18" spans="1:7" ht="18.75" x14ac:dyDescent="0.2">
      <c r="A18" s="30">
        <v>9</v>
      </c>
      <c r="B18" s="16" t="s">
        <v>28</v>
      </c>
      <c r="C18" s="43">
        <v>10030</v>
      </c>
      <c r="D18" s="43">
        <v>1838.25873</v>
      </c>
      <c r="E18" s="33">
        <f t="shared" si="0"/>
        <v>18.32760448654038</v>
      </c>
    </row>
    <row r="19" spans="1:7" ht="18.75" x14ac:dyDescent="0.2">
      <c r="A19" s="32"/>
      <c r="B19" s="14" t="s">
        <v>27</v>
      </c>
      <c r="C19" s="21">
        <f>SUM(C20:C24)</f>
        <v>805558</v>
      </c>
      <c r="D19" s="21">
        <f>SUM(D20:D24)</f>
        <v>617078.16333000013</v>
      </c>
      <c r="E19" s="20">
        <f>D19/C19*100</f>
        <v>76.602574033154667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370197.92980000004</v>
      </c>
      <c r="E20" s="28">
        <f t="shared" ref="E20:E29" si="1">D20/C20*100</f>
        <v>80.741097011995649</v>
      </c>
    </row>
    <row r="21" spans="1:7" ht="18.75" x14ac:dyDescent="0.2">
      <c r="A21" s="30">
        <v>2</v>
      </c>
      <c r="B21" s="16" t="s">
        <v>25</v>
      </c>
      <c r="C21" s="25">
        <v>40837</v>
      </c>
      <c r="D21" s="25">
        <v>22048.66576</v>
      </c>
      <c r="E21" s="28">
        <f t="shared" si="1"/>
        <v>53.991884222641232</v>
      </c>
    </row>
    <row r="22" spans="1:7" ht="18.75" x14ac:dyDescent="0.2">
      <c r="A22" s="30">
        <v>3</v>
      </c>
      <c r="B22" s="16" t="s">
        <v>24</v>
      </c>
      <c r="C22" s="25">
        <v>13298</v>
      </c>
      <c r="D22" s="25">
        <v>6.258</v>
      </c>
      <c r="E22" s="28">
        <f t="shared" si="1"/>
        <v>4.7059708226801021E-2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56649.139690000011</v>
      </c>
      <c r="E23" s="28">
        <f t="shared" si="1"/>
        <v>39.61478300000001</v>
      </c>
    </row>
    <row r="24" spans="1:7" ht="18.75" x14ac:dyDescent="0.2">
      <c r="A24" s="30">
        <v>5</v>
      </c>
      <c r="B24" s="16" t="s">
        <v>22</v>
      </c>
      <c r="C24" s="24">
        <v>149923</v>
      </c>
      <c r="D24" s="24">
        <v>168176.17008000001</v>
      </c>
      <c r="E24" s="28">
        <f t="shared" si="1"/>
        <v>112.17502990201638</v>
      </c>
    </row>
    <row r="25" spans="1:7" ht="18.75" x14ac:dyDescent="0.2">
      <c r="A25" s="29"/>
      <c r="B25" s="14" t="s">
        <v>21</v>
      </c>
      <c r="C25" s="21">
        <f>C9+C19</f>
        <v>10168601.399999999</v>
      </c>
      <c r="D25" s="21">
        <f>SUM(D9+D19)</f>
        <v>4298301.4023939986</v>
      </c>
      <c r="E25" s="20">
        <f t="shared" si="1"/>
        <v>42.270330336618365</v>
      </c>
    </row>
    <row r="26" spans="1:7" ht="18.75" x14ac:dyDescent="0.2">
      <c r="A26" s="23"/>
      <c r="B26" s="14" t="s">
        <v>20</v>
      </c>
      <c r="C26" s="21">
        <v>10686872.273490001</v>
      </c>
      <c r="D26" s="21">
        <v>5303251.5949299997</v>
      </c>
      <c r="E26" s="20">
        <f t="shared" si="1"/>
        <v>49.62398220183951</v>
      </c>
    </row>
    <row r="27" spans="1:7" ht="18.75" x14ac:dyDescent="0.2">
      <c r="A27" s="23"/>
      <c r="B27" s="22" t="s">
        <v>19</v>
      </c>
      <c r="C27" s="21">
        <f>C26+C25</f>
        <v>20855473.673489999</v>
      </c>
      <c r="D27" s="21">
        <f>D26+D25</f>
        <v>9601552.9973239973</v>
      </c>
      <c r="E27" s="20">
        <f>D27/C27*100</f>
        <v>46.038527571439488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21090541.170249999</v>
      </c>
      <c r="D29" s="21">
        <f>SUM(D30:D40)</f>
        <v>9527992.2611300033</v>
      </c>
      <c r="E29" s="20">
        <f t="shared" si="1"/>
        <v>45.176613460113799</v>
      </c>
    </row>
    <row r="30" spans="1:7" ht="18.75" x14ac:dyDescent="0.2">
      <c r="A30" s="17">
        <v>1</v>
      </c>
      <c r="B30" s="16" t="s">
        <v>15</v>
      </c>
      <c r="C30" s="26">
        <v>1064772.1516399998</v>
      </c>
      <c r="D30" s="26">
        <v>473939.03432999988</v>
      </c>
      <c r="E30" s="24">
        <f>D30/C30*100</f>
        <v>44.510840521140807</v>
      </c>
    </row>
    <row r="31" spans="1:7" ht="18.75" x14ac:dyDescent="0.2">
      <c r="A31" s="17">
        <v>2</v>
      </c>
      <c r="B31" s="16" t="s">
        <v>14</v>
      </c>
      <c r="C31" s="26">
        <v>159956.82761000001</v>
      </c>
      <c r="D31" s="26">
        <v>56442.479780000009</v>
      </c>
      <c r="E31" s="24">
        <f t="shared" ref="E31:E40" si="2">D31/C31*100</f>
        <v>35.286071012620788</v>
      </c>
    </row>
    <row r="32" spans="1:7" ht="18.75" x14ac:dyDescent="0.2">
      <c r="A32" s="17">
        <v>3</v>
      </c>
      <c r="B32" s="16" t="s">
        <v>13</v>
      </c>
      <c r="C32" s="26">
        <v>1805725.4597400001</v>
      </c>
      <c r="D32" s="26">
        <v>883289.36664999998</v>
      </c>
      <c r="E32" s="24">
        <f t="shared" si="2"/>
        <v>48.91603880786959</v>
      </c>
    </row>
    <row r="33" spans="1:5" ht="18.75" x14ac:dyDescent="0.2">
      <c r="A33" s="17">
        <v>4</v>
      </c>
      <c r="B33" s="16" t="s">
        <v>12</v>
      </c>
      <c r="C33" s="26">
        <v>833832.12736000004</v>
      </c>
      <c r="D33" s="26">
        <v>573834.37402999995</v>
      </c>
      <c r="E33" s="24">
        <f t="shared" si="2"/>
        <v>68.818933116288022</v>
      </c>
    </row>
    <row r="34" spans="1:5" ht="18.75" x14ac:dyDescent="0.2">
      <c r="A34" s="17">
        <v>5</v>
      </c>
      <c r="B34" s="16" t="s">
        <v>11</v>
      </c>
      <c r="C34" s="26">
        <v>19879.490309999997</v>
      </c>
      <c r="D34" s="26">
        <v>396</v>
      </c>
      <c r="E34" s="24">
        <f t="shared" si="2"/>
        <v>1.9920027818862125</v>
      </c>
    </row>
    <row r="35" spans="1:5" ht="18.75" x14ac:dyDescent="0.2">
      <c r="A35" s="17">
        <v>6</v>
      </c>
      <c r="B35" s="16" t="s">
        <v>10</v>
      </c>
      <c r="C35" s="26">
        <v>14883083.261250002</v>
      </c>
      <c r="D35" s="26">
        <v>6556386.7323600035</v>
      </c>
      <c r="E35" s="24">
        <f t="shared" si="2"/>
        <v>44.052610720994814</v>
      </c>
    </row>
    <row r="36" spans="1:5" ht="18.75" x14ac:dyDescent="0.2">
      <c r="A36" s="17">
        <v>7</v>
      </c>
      <c r="B36" s="16" t="s">
        <v>9</v>
      </c>
      <c r="C36" s="26">
        <v>766779.00556000008</v>
      </c>
      <c r="D36" s="26">
        <v>465208.75344999984</v>
      </c>
      <c r="E36" s="24">
        <f t="shared" si="2"/>
        <v>60.670512634894713</v>
      </c>
    </row>
    <row r="37" spans="1:5" ht="18.75" x14ac:dyDescent="0.2">
      <c r="A37" s="17">
        <v>8</v>
      </c>
      <c r="B37" s="16" t="s">
        <v>8</v>
      </c>
      <c r="C37" s="26">
        <v>10930.1808</v>
      </c>
      <c r="D37" s="26">
        <v>4677.2926899999993</v>
      </c>
      <c r="E37" s="24">
        <f t="shared" si="2"/>
        <v>42.792454906143909</v>
      </c>
    </row>
    <row r="38" spans="1:5" ht="18.75" x14ac:dyDescent="0.2">
      <c r="A38" s="17">
        <v>9</v>
      </c>
      <c r="B38" s="16" t="s">
        <v>7</v>
      </c>
      <c r="C38" s="26">
        <v>563537.27980000002</v>
      </c>
      <c r="D38" s="26">
        <v>179709.64152999999</v>
      </c>
      <c r="E38" s="24">
        <f t="shared" si="2"/>
        <v>31.889574651348557</v>
      </c>
    </row>
    <row r="39" spans="1:5" ht="18.75" x14ac:dyDescent="0.2">
      <c r="A39" s="17">
        <v>10</v>
      </c>
      <c r="B39" s="16" t="s">
        <v>6</v>
      </c>
      <c r="C39" s="26">
        <v>977414.98618000012</v>
      </c>
      <c r="D39" s="26">
        <v>332179.25131000002</v>
      </c>
      <c r="E39" s="24">
        <f t="shared" si="2"/>
        <v>33.985487843627773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26">
        <v>1929.335</v>
      </c>
      <c r="E40" s="24">
        <f t="shared" si="2"/>
        <v>41.666702660677267</v>
      </c>
    </row>
    <row r="41" spans="1:5" ht="27" customHeight="1" x14ac:dyDescent="0.2">
      <c r="A41" s="15"/>
      <c r="B41" s="14" t="s">
        <v>4</v>
      </c>
      <c r="C41" s="21">
        <f>C27-C29</f>
        <v>-235067.49675999954</v>
      </c>
      <c r="D41" s="21">
        <f>D27-D29</f>
        <v>73560.73619399406</v>
      </c>
      <c r="E41" s="44"/>
    </row>
    <row r="42" spans="1:5" s="3" customFormat="1" ht="15.75" x14ac:dyDescent="0.25">
      <c r="A42" s="6"/>
      <c r="B42" s="5"/>
    </row>
    <row r="43" spans="1:5" s="3" customFormat="1" ht="18.75" x14ac:dyDescent="0.3">
      <c r="A43" s="6"/>
      <c r="B43" s="9" t="s">
        <v>3</v>
      </c>
      <c r="C43" s="12"/>
    </row>
    <row r="44" spans="1:5" s="3" customFormat="1" ht="18.75" x14ac:dyDescent="0.3">
      <c r="A44" s="6"/>
      <c r="B44" s="9" t="s">
        <v>2</v>
      </c>
      <c r="C44" s="11"/>
      <c r="D44" s="10"/>
    </row>
    <row r="45" spans="1:5" s="3" customFormat="1" ht="18.75" x14ac:dyDescent="0.3">
      <c r="A45" s="6"/>
      <c r="B45" s="9" t="s">
        <v>1</v>
      </c>
      <c r="C45" s="8" t="s">
        <v>0</v>
      </c>
    </row>
    <row r="46" spans="1:5" s="3" customFormat="1" ht="15.75" x14ac:dyDescent="0.25">
      <c r="A46" s="6"/>
      <c r="B46" s="5"/>
    </row>
    <row r="47" spans="1:5" s="3" customFormat="1" ht="15.75" x14ac:dyDescent="0.25">
      <c r="A47" s="6"/>
      <c r="B47" s="5"/>
      <c r="C47" s="7"/>
    </row>
    <row r="48" spans="1:5" s="3" customFormat="1" ht="15.75" x14ac:dyDescent="0.25">
      <c r="A48" s="6"/>
      <c r="B48" s="5"/>
    </row>
    <row r="49" spans="1:2" s="3" customFormat="1" ht="15.75" x14ac:dyDescent="0.25">
      <c r="A49" s="6"/>
      <c r="B49" s="5"/>
    </row>
    <row r="50" spans="1:2" s="3" customFormat="1" ht="15.75" x14ac:dyDescent="0.25">
      <c r="A50" s="6"/>
      <c r="B50" s="5"/>
    </row>
    <row r="51" spans="1:2" s="3" customFormat="1" ht="15.75" x14ac:dyDescent="0.25">
      <c r="B51" s="4"/>
    </row>
    <row r="52" spans="1:2" s="3" customFormat="1" x14ac:dyDescent="0.2"/>
    <row r="53" spans="1:2" s="3" customFormat="1" x14ac:dyDescent="0.2"/>
    <row r="54" spans="1:2" s="3" customFormat="1" x14ac:dyDescent="0.2"/>
    <row r="55" spans="1:2" s="3" customFormat="1" x14ac:dyDescent="0.2"/>
    <row r="56" spans="1:2" s="3" customFormat="1" x14ac:dyDescent="0.2"/>
    <row r="57" spans="1:2" s="3" customFormat="1" x14ac:dyDescent="0.2"/>
    <row r="58" spans="1:2" s="3" customFormat="1" x14ac:dyDescent="0.2"/>
    <row r="59" spans="1:2" s="3" customFormat="1" x14ac:dyDescent="0.2"/>
    <row r="60" spans="1:2" s="3" customFormat="1" x14ac:dyDescent="0.2"/>
    <row r="61" spans="1:2" s="3" customFormat="1" x14ac:dyDescent="0.2"/>
    <row r="62" spans="1:2" s="3" customFormat="1" x14ac:dyDescent="0.2"/>
    <row r="63" spans="1:2" s="3" customFormat="1" x14ac:dyDescent="0.2"/>
    <row r="64" spans="1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19685039370078741" right="0.19685039370078741" top="0.55118110236220474" bottom="0.15748031496062992" header="0.55118110236220474" footer="0.15748031496062992"/>
  <pageSetup paperSize="9" scale="63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zoomScale="70" zoomScaleNormal="70" workbookViewId="0">
      <selection activeCell="B29" sqref="B29"/>
    </sheetView>
  </sheetViews>
  <sheetFormatPr defaultColWidth="43.7109375" defaultRowHeight="12.75" x14ac:dyDescent="0.2"/>
  <cols>
    <col min="1" max="1" width="4.85546875" style="1" customWidth="1"/>
    <col min="2" max="2" width="106" style="1" customWidth="1"/>
    <col min="3" max="3" width="23.85546875" style="1" customWidth="1"/>
    <col min="4" max="4" width="22" style="2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62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63</v>
      </c>
      <c r="D5" s="65" t="s">
        <v>64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4341963.9441139996</v>
      </c>
      <c r="E9" s="36">
        <f>D9/C9*100</f>
        <v>46.373425376988003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25">
        <v>3209145.9354100004</v>
      </c>
      <c r="E10" s="33">
        <f>D10/C10*100</f>
        <v>46.728672587750722</v>
      </c>
    </row>
    <row r="11" spans="1:7" ht="18.75" customHeight="1" x14ac:dyDescent="0.2">
      <c r="A11" s="30">
        <v>2</v>
      </c>
      <c r="B11" s="16" t="s">
        <v>35</v>
      </c>
      <c r="C11" s="31">
        <v>70216</v>
      </c>
      <c r="D11" s="25">
        <v>29270.687070000007</v>
      </c>
      <c r="E11" s="33">
        <f t="shared" ref="E11:E18" si="0">D11/C11*100</f>
        <v>41.686634200182304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25">
        <v>650974.07470999972</v>
      </c>
      <c r="E12" s="33">
        <f t="shared" si="0"/>
        <v>50.897630289439974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25">
        <v>118.417</v>
      </c>
      <c r="E13" s="33">
        <f>D13/C13*100</f>
        <v>73.051819864281313</v>
      </c>
    </row>
    <row r="14" spans="1:7" ht="31.5" x14ac:dyDescent="0.2">
      <c r="A14" s="30">
        <v>5</v>
      </c>
      <c r="B14" s="16" t="s">
        <v>32</v>
      </c>
      <c r="C14" s="31">
        <v>200000</v>
      </c>
      <c r="D14" s="25">
        <v>187608.76017999998</v>
      </c>
      <c r="E14" s="33">
        <f t="shared" si="0"/>
        <v>93.804380089999995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25">
        <v>25529.342540000001</v>
      </c>
      <c r="E15" s="33">
        <f t="shared" si="0"/>
        <v>5.7052889904976452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25">
        <v>113554.53198999999</v>
      </c>
      <c r="E16" s="33">
        <f t="shared" si="0"/>
        <v>27.969096549261081</v>
      </c>
    </row>
    <row r="17" spans="1:7" ht="18.75" x14ac:dyDescent="0.2">
      <c r="A17" s="30">
        <v>8</v>
      </c>
      <c r="B17" s="16" t="s">
        <v>29</v>
      </c>
      <c r="C17" s="31">
        <v>82564</v>
      </c>
      <c r="D17" s="25">
        <v>122764.80397399992</v>
      </c>
      <c r="E17" s="33">
        <f t="shared" si="0"/>
        <v>148.69047523618033</v>
      </c>
    </row>
    <row r="18" spans="1:7" ht="18.75" x14ac:dyDescent="0.2">
      <c r="A18" s="30">
        <v>9</v>
      </c>
      <c r="B18" s="16" t="s">
        <v>28</v>
      </c>
      <c r="C18" s="43">
        <v>10030</v>
      </c>
      <c r="D18" s="43">
        <v>2997.3912399999999</v>
      </c>
      <c r="E18" s="33">
        <f t="shared" si="0"/>
        <v>29.884259621136589</v>
      </c>
    </row>
    <row r="19" spans="1:7" ht="18.75" x14ac:dyDescent="0.2">
      <c r="A19" s="32"/>
      <c r="B19" s="14" t="s">
        <v>27</v>
      </c>
      <c r="C19" s="21">
        <f>SUM(C20:C24)</f>
        <v>805558</v>
      </c>
      <c r="D19" s="21">
        <f>SUM(D20:D24)</f>
        <v>736203.28613999998</v>
      </c>
      <c r="E19" s="20">
        <f>D19/C19*100</f>
        <v>91.390475439384872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423209.99659999995</v>
      </c>
      <c r="E20" s="28">
        <f t="shared" ref="E20:E29" si="1">D20/C20*100</f>
        <v>92.303161744820045</v>
      </c>
    </row>
    <row r="21" spans="1:7" ht="18.75" x14ac:dyDescent="0.2">
      <c r="A21" s="30">
        <v>2</v>
      </c>
      <c r="B21" s="16" t="s">
        <v>25</v>
      </c>
      <c r="C21" s="25">
        <v>40837</v>
      </c>
      <c r="D21" s="25">
        <v>23498.034469999999</v>
      </c>
      <c r="E21" s="28">
        <f t="shared" si="1"/>
        <v>57.541039914783155</v>
      </c>
    </row>
    <row r="22" spans="1:7" ht="18.75" x14ac:dyDescent="0.2">
      <c r="A22" s="30">
        <v>3</v>
      </c>
      <c r="B22" s="16" t="s">
        <v>24</v>
      </c>
      <c r="C22" s="25">
        <v>13298</v>
      </c>
      <c r="D22" s="25">
        <v>1062.5328999999999</v>
      </c>
      <c r="E22" s="28">
        <f t="shared" si="1"/>
        <v>7.9901707023612571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63532.853190000009</v>
      </c>
      <c r="E23" s="28">
        <f t="shared" si="1"/>
        <v>44.428568664335671</v>
      </c>
    </row>
    <row r="24" spans="1:7" ht="18.75" x14ac:dyDescent="0.2">
      <c r="A24" s="30">
        <v>5</v>
      </c>
      <c r="B24" s="16" t="s">
        <v>22</v>
      </c>
      <c r="C24" s="24">
        <v>149923</v>
      </c>
      <c r="D24" s="24">
        <v>224899.86898</v>
      </c>
      <c r="E24" s="28">
        <f t="shared" si="1"/>
        <v>150.01025124897447</v>
      </c>
    </row>
    <row r="25" spans="1:7" ht="18.75" x14ac:dyDescent="0.2">
      <c r="A25" s="29"/>
      <c r="B25" s="14" t="s">
        <v>21</v>
      </c>
      <c r="C25" s="21">
        <f>C9+C19</f>
        <v>10168601.399999999</v>
      </c>
      <c r="D25" s="21">
        <f>SUM(D9+D19)</f>
        <v>5078167.2302540001</v>
      </c>
      <c r="E25" s="20">
        <f t="shared" si="1"/>
        <v>49.939682267946907</v>
      </c>
    </row>
    <row r="26" spans="1:7" ht="18.75" x14ac:dyDescent="0.2">
      <c r="A26" s="23"/>
      <c r="B26" s="14" t="s">
        <v>20</v>
      </c>
      <c r="C26" s="21">
        <v>11555602.07254</v>
      </c>
      <c r="D26" s="21">
        <v>6978290.5343699995</v>
      </c>
      <c r="E26" s="20">
        <f t="shared" si="1"/>
        <v>60.388809605626406</v>
      </c>
    </row>
    <row r="27" spans="1:7" ht="18.75" x14ac:dyDescent="0.2">
      <c r="A27" s="23"/>
      <c r="B27" s="22" t="s">
        <v>19</v>
      </c>
      <c r="C27" s="21">
        <f>C26+C25</f>
        <v>21724203.472539999</v>
      </c>
      <c r="D27" s="21">
        <f>D26+D25</f>
        <v>12056457.764624</v>
      </c>
      <c r="E27" s="20">
        <f>D27/C27*100</f>
        <v>55.497812750021879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21984113.873029992</v>
      </c>
      <c r="D29" s="21">
        <f>SUM(D30:D40)</f>
        <v>11815869.534409996</v>
      </c>
      <c r="E29" s="20">
        <f t="shared" si="1"/>
        <v>53.747308636831846</v>
      </c>
    </row>
    <row r="30" spans="1:7" ht="18.75" x14ac:dyDescent="0.2">
      <c r="A30" s="17">
        <v>1</v>
      </c>
      <c r="B30" s="16" t="s">
        <v>15</v>
      </c>
      <c r="C30" s="26">
        <v>1215100.1312900002</v>
      </c>
      <c r="D30" s="26">
        <v>672512.66736000008</v>
      </c>
      <c r="E30" s="24">
        <f>D30/C30*100</f>
        <v>55.346275590146888</v>
      </c>
    </row>
    <row r="31" spans="1:7" ht="18.75" x14ac:dyDescent="0.2">
      <c r="A31" s="17">
        <v>2</v>
      </c>
      <c r="B31" s="16" t="s">
        <v>14</v>
      </c>
      <c r="C31" s="26">
        <v>169007.57777</v>
      </c>
      <c r="D31" s="26">
        <v>69001.561020000008</v>
      </c>
      <c r="E31" s="24">
        <f t="shared" ref="E31:E40" si="2">D31/C31*100</f>
        <v>40.827495388344801</v>
      </c>
    </row>
    <row r="32" spans="1:7" ht="18.75" x14ac:dyDescent="0.2">
      <c r="A32" s="17">
        <v>3</v>
      </c>
      <c r="B32" s="16" t="s">
        <v>13</v>
      </c>
      <c r="C32" s="26">
        <v>2183665.7357500005</v>
      </c>
      <c r="D32" s="26">
        <v>1081753.7666800001</v>
      </c>
      <c r="E32" s="24">
        <f t="shared" si="2"/>
        <v>49.538432048917123</v>
      </c>
    </row>
    <row r="33" spans="1:5" ht="18.75" x14ac:dyDescent="0.2">
      <c r="A33" s="17">
        <v>4</v>
      </c>
      <c r="B33" s="16" t="s">
        <v>12</v>
      </c>
      <c r="C33" s="26">
        <v>992968.71510999999</v>
      </c>
      <c r="D33" s="26">
        <v>672348.43356999976</v>
      </c>
      <c r="E33" s="24">
        <f t="shared" si="2"/>
        <v>67.71093825403328</v>
      </c>
    </row>
    <row r="34" spans="1:5" ht="18.75" x14ac:dyDescent="0.2">
      <c r="A34" s="17">
        <v>5</v>
      </c>
      <c r="B34" s="16" t="s">
        <v>11</v>
      </c>
      <c r="C34" s="26">
        <v>19932.186309999997</v>
      </c>
      <c r="D34" s="26">
        <v>411.80879999999996</v>
      </c>
      <c r="E34" s="24">
        <f t="shared" si="2"/>
        <v>2.0660493214103419</v>
      </c>
    </row>
    <row r="35" spans="1:5" ht="18.75" x14ac:dyDescent="0.2">
      <c r="A35" s="17">
        <v>6</v>
      </c>
      <c r="B35" s="16" t="s">
        <v>10</v>
      </c>
      <c r="C35" s="26">
        <v>14949600.120979996</v>
      </c>
      <c r="D35" s="26">
        <v>8020284.328979996</v>
      </c>
      <c r="E35" s="24">
        <f t="shared" si="2"/>
        <v>53.64882180175826</v>
      </c>
    </row>
    <row r="36" spans="1:5" ht="18.75" x14ac:dyDescent="0.2">
      <c r="A36" s="17">
        <v>7</v>
      </c>
      <c r="B36" s="16" t="s">
        <v>9</v>
      </c>
      <c r="C36" s="26">
        <v>817383.44201999984</v>
      </c>
      <c r="D36" s="26">
        <v>658304.90503000002</v>
      </c>
      <c r="E36" s="24">
        <f t="shared" si="2"/>
        <v>80.538076891199438</v>
      </c>
    </row>
    <row r="37" spans="1:5" ht="18.75" x14ac:dyDescent="0.2">
      <c r="A37" s="17">
        <v>8</v>
      </c>
      <c r="B37" s="16" t="s">
        <v>8</v>
      </c>
      <c r="C37" s="26">
        <v>30936.127850000001</v>
      </c>
      <c r="D37" s="26">
        <v>5834.0788100000009</v>
      </c>
      <c r="E37" s="24">
        <f t="shared" si="2"/>
        <v>18.858464893498301</v>
      </c>
    </row>
    <row r="38" spans="1:5" ht="18.75" x14ac:dyDescent="0.2">
      <c r="A38" s="17">
        <v>9</v>
      </c>
      <c r="B38" s="16" t="s">
        <v>7</v>
      </c>
      <c r="C38" s="26">
        <v>607254.29979999992</v>
      </c>
      <c r="D38" s="26">
        <v>204263.17031000002</v>
      </c>
      <c r="E38" s="24">
        <f t="shared" si="2"/>
        <v>33.637171507435085</v>
      </c>
    </row>
    <row r="39" spans="1:5" ht="18.75" x14ac:dyDescent="0.2">
      <c r="A39" s="17">
        <v>10</v>
      </c>
      <c r="B39" s="16" t="s">
        <v>6</v>
      </c>
      <c r="C39" s="26">
        <v>993635.13614999992</v>
      </c>
      <c r="D39" s="26">
        <v>428839.61184999999</v>
      </c>
      <c r="E39" s="24">
        <f t="shared" si="2"/>
        <v>43.158660181000485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26">
        <v>2315.2020000000002</v>
      </c>
      <c r="E40" s="24">
        <f t="shared" si="2"/>
        <v>50.000043192812726</v>
      </c>
    </row>
    <row r="41" spans="1:5" ht="27" customHeight="1" x14ac:dyDescent="0.2">
      <c r="A41" s="15"/>
      <c r="B41" s="14" t="s">
        <v>4</v>
      </c>
      <c r="C41" s="21">
        <f>C27-C29</f>
        <v>-259910.40048999339</v>
      </c>
      <c r="D41" s="21">
        <f>D27-D29</f>
        <v>240588.23021400347</v>
      </c>
      <c r="E41" s="44"/>
    </row>
    <row r="42" spans="1:5" s="3" customFormat="1" ht="15.75" x14ac:dyDescent="0.25">
      <c r="A42" s="6"/>
      <c r="B42" s="5"/>
      <c r="C42" s="45"/>
      <c r="D42" s="45"/>
      <c r="E42" s="45"/>
    </row>
    <row r="43" spans="1:5" s="3" customFormat="1" ht="18.75" x14ac:dyDescent="0.3">
      <c r="A43" s="6"/>
      <c r="B43" s="9" t="s">
        <v>3</v>
      </c>
      <c r="C43" s="12"/>
    </row>
    <row r="44" spans="1:5" s="3" customFormat="1" ht="18.75" x14ac:dyDescent="0.3">
      <c r="A44" s="6"/>
      <c r="B44" s="9" t="s">
        <v>2</v>
      </c>
      <c r="C44" s="11"/>
      <c r="D44" s="10"/>
    </row>
    <row r="45" spans="1:5" s="3" customFormat="1" ht="18.75" x14ac:dyDescent="0.3">
      <c r="A45" s="6"/>
      <c r="B45" s="9" t="s">
        <v>1</v>
      </c>
      <c r="C45" s="8" t="s">
        <v>0</v>
      </c>
    </row>
    <row r="46" spans="1:5" s="3" customFormat="1" ht="15.75" x14ac:dyDescent="0.25">
      <c r="A46" s="6"/>
      <c r="B46" s="5"/>
    </row>
    <row r="47" spans="1:5" s="3" customFormat="1" ht="15.75" x14ac:dyDescent="0.25">
      <c r="A47" s="6"/>
      <c r="B47" s="5"/>
      <c r="C47" s="7"/>
    </row>
    <row r="48" spans="1:5" s="3" customFormat="1" ht="15.75" x14ac:dyDescent="0.25">
      <c r="A48" s="6"/>
      <c r="B48" s="5"/>
    </row>
    <row r="49" spans="1:2" s="3" customFormat="1" ht="15.75" x14ac:dyDescent="0.25">
      <c r="A49" s="6"/>
      <c r="B49" s="5"/>
    </row>
    <row r="50" spans="1:2" s="3" customFormat="1" ht="15.75" x14ac:dyDescent="0.25">
      <c r="A50" s="6"/>
      <c r="B50" s="5"/>
    </row>
    <row r="51" spans="1:2" s="3" customFormat="1" ht="15.75" x14ac:dyDescent="0.25">
      <c r="B51" s="4"/>
    </row>
    <row r="52" spans="1:2" s="3" customFormat="1" x14ac:dyDescent="0.2"/>
    <row r="53" spans="1:2" s="3" customFormat="1" x14ac:dyDescent="0.2"/>
    <row r="54" spans="1:2" s="3" customFormat="1" x14ac:dyDescent="0.2"/>
    <row r="55" spans="1:2" s="3" customFormat="1" x14ac:dyDescent="0.2"/>
    <row r="56" spans="1:2" s="3" customFormat="1" x14ac:dyDescent="0.2"/>
    <row r="57" spans="1:2" s="3" customFormat="1" x14ac:dyDescent="0.2"/>
    <row r="58" spans="1:2" s="3" customFormat="1" x14ac:dyDescent="0.2"/>
    <row r="59" spans="1:2" s="3" customFormat="1" x14ac:dyDescent="0.2"/>
    <row r="60" spans="1:2" s="3" customFormat="1" x14ac:dyDescent="0.2"/>
    <row r="61" spans="1:2" s="3" customFormat="1" x14ac:dyDescent="0.2"/>
    <row r="62" spans="1:2" s="3" customFormat="1" x14ac:dyDescent="0.2"/>
    <row r="63" spans="1:2" s="3" customFormat="1" x14ac:dyDescent="0.2"/>
    <row r="64" spans="1:2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19685039370078741" right="0.19685039370078741" top="0.55118110236220474" bottom="0.15748031496062992" header="0.55118110236220474" footer="0.15748031496062992"/>
  <pageSetup paperSize="9" scale="63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opLeftCell="A13" zoomScale="70" zoomScaleNormal="70" workbookViewId="0">
      <selection activeCell="B18" sqref="B18"/>
    </sheetView>
  </sheetViews>
  <sheetFormatPr defaultColWidth="43.7109375" defaultRowHeight="12.75" x14ac:dyDescent="0.2"/>
  <cols>
    <col min="1" max="1" width="4.85546875" style="1" customWidth="1"/>
    <col min="2" max="2" width="107.140625" style="1" customWidth="1"/>
    <col min="3" max="3" width="23.85546875" style="1" customWidth="1"/>
    <col min="4" max="4" width="22" style="49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65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x14ac:dyDescent="0.2">
      <c r="A5" s="62" t="s">
        <v>17</v>
      </c>
      <c r="B5" s="62" t="s">
        <v>42</v>
      </c>
      <c r="C5" s="63" t="s">
        <v>66</v>
      </c>
      <c r="D5" s="65" t="s">
        <v>67</v>
      </c>
      <c r="E5" s="65" t="s">
        <v>39</v>
      </c>
    </row>
    <row r="6" spans="1:7" ht="52.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5507684.0703439992</v>
      </c>
      <c r="E9" s="36">
        <f>D9/C9*100</f>
        <v>58.823652043992446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25">
        <v>4049623.5716400002</v>
      </c>
      <c r="E10" s="33">
        <f>D10/C10*100</f>
        <v>58.966945658277389</v>
      </c>
    </row>
    <row r="11" spans="1:7" ht="18.75" x14ac:dyDescent="0.2">
      <c r="A11" s="30">
        <v>2</v>
      </c>
      <c r="B11" s="16" t="s">
        <v>35</v>
      </c>
      <c r="C11" s="31">
        <v>70216</v>
      </c>
      <c r="D11" s="25">
        <v>41202.300070000012</v>
      </c>
      <c r="E11" s="33">
        <f t="shared" ref="E11:E18" si="0">D11/C11*100</f>
        <v>58.679360929132976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25">
        <v>879999.46697999968</v>
      </c>
      <c r="E12" s="33">
        <f t="shared" si="0"/>
        <v>68.804410598387605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25">
        <v>253.261</v>
      </c>
      <c r="E13" s="33">
        <f>D13/C13*100</f>
        <v>156.23750771128931</v>
      </c>
    </row>
    <row r="14" spans="1:7" ht="31.5" x14ac:dyDescent="0.2">
      <c r="A14" s="30">
        <v>5</v>
      </c>
      <c r="B14" s="16" t="s">
        <v>32</v>
      </c>
      <c r="C14" s="31">
        <v>200000</v>
      </c>
      <c r="D14" s="25">
        <v>183964.37716000006</v>
      </c>
      <c r="E14" s="33">
        <f t="shared" si="0"/>
        <v>91.982188580000042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25">
        <v>27202.994229999997</v>
      </c>
      <c r="E15" s="33">
        <f t="shared" si="0"/>
        <v>6.0793161142249277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25">
        <v>174794.75839</v>
      </c>
      <c r="E16" s="33">
        <f>D16/C16*100</f>
        <v>43.052896155172412</v>
      </c>
    </row>
    <row r="17" spans="1:7" ht="18.75" x14ac:dyDescent="0.2">
      <c r="A17" s="30">
        <v>8</v>
      </c>
      <c r="B17" s="16" t="s">
        <v>29</v>
      </c>
      <c r="C17" s="31">
        <v>82564</v>
      </c>
      <c r="D17" s="25">
        <v>146561.29326399995</v>
      </c>
      <c r="E17" s="33">
        <f t="shared" si="0"/>
        <v>177.51234589409421</v>
      </c>
    </row>
    <row r="18" spans="1:7" ht="18.75" x14ac:dyDescent="0.2">
      <c r="A18" s="30">
        <v>9</v>
      </c>
      <c r="B18" s="16" t="s">
        <v>28</v>
      </c>
      <c r="C18" s="43">
        <v>10030</v>
      </c>
      <c r="D18" s="43">
        <v>4082.0476100000001</v>
      </c>
      <c r="E18" s="33">
        <f t="shared" si="0"/>
        <v>40.698380957128613</v>
      </c>
    </row>
    <row r="19" spans="1:7" ht="18.75" x14ac:dyDescent="0.2">
      <c r="A19" s="32"/>
      <c r="B19" s="14" t="s">
        <v>27</v>
      </c>
      <c r="C19" s="21">
        <f>SUM(C20:C24)</f>
        <v>805558</v>
      </c>
      <c r="D19" s="21">
        <f>SUM(D20:D24)</f>
        <v>895125.06566999981</v>
      </c>
      <c r="E19" s="20">
        <f>D19/C19*100</f>
        <v>111.11863648179272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533657.88735999994</v>
      </c>
      <c r="E20" s="28">
        <f t="shared" ref="E20:E29" si="1">D20/C20*100</f>
        <v>116.39212374263903</v>
      </c>
    </row>
    <row r="21" spans="1:7" ht="18.75" x14ac:dyDescent="0.2">
      <c r="A21" s="30">
        <v>2</v>
      </c>
      <c r="B21" s="16" t="s">
        <v>25</v>
      </c>
      <c r="C21" s="25">
        <v>40837</v>
      </c>
      <c r="D21" s="25">
        <v>33316.042940000007</v>
      </c>
      <c r="E21" s="28">
        <f t="shared" si="1"/>
        <v>81.582983421896827</v>
      </c>
    </row>
    <row r="22" spans="1:7" ht="18.75" x14ac:dyDescent="0.2">
      <c r="A22" s="30">
        <v>3</v>
      </c>
      <c r="B22" s="16" t="s">
        <v>24</v>
      </c>
      <c r="C22" s="25">
        <v>13298</v>
      </c>
      <c r="D22" s="25">
        <v>1062.5328999999999</v>
      </c>
      <c r="E22" s="28">
        <f t="shared" si="1"/>
        <v>7.9901707023612571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74357.354689999993</v>
      </c>
      <c r="E23" s="28">
        <f t="shared" si="1"/>
        <v>51.998150132867124</v>
      </c>
    </row>
    <row r="24" spans="1:7" ht="18.75" x14ac:dyDescent="0.2">
      <c r="A24" s="30">
        <v>5</v>
      </c>
      <c r="B24" s="16" t="s">
        <v>22</v>
      </c>
      <c r="C24" s="24">
        <v>149923</v>
      </c>
      <c r="D24" s="24">
        <v>252731.24778000001</v>
      </c>
      <c r="E24" s="28">
        <f t="shared" si="1"/>
        <v>168.57403319037104</v>
      </c>
    </row>
    <row r="25" spans="1:7" ht="18.75" x14ac:dyDescent="0.2">
      <c r="A25" s="29"/>
      <c r="B25" s="14" t="s">
        <v>21</v>
      </c>
      <c r="C25" s="21">
        <f>C9+C19</f>
        <v>10168601.399999999</v>
      </c>
      <c r="D25" s="21">
        <f>SUM(D9+D19)</f>
        <v>6402809.1360139987</v>
      </c>
      <c r="E25" s="20">
        <f t="shared" si="1"/>
        <v>62.966467896106138</v>
      </c>
    </row>
    <row r="26" spans="1:7" ht="18.75" x14ac:dyDescent="0.2">
      <c r="A26" s="23"/>
      <c r="B26" s="14" t="s">
        <v>20</v>
      </c>
      <c r="C26" s="21">
        <v>11558964.38039</v>
      </c>
      <c r="D26" s="21">
        <v>7424955.267070001</v>
      </c>
      <c r="E26" s="20">
        <f t="shared" si="1"/>
        <v>64.23547147239745</v>
      </c>
    </row>
    <row r="27" spans="1:7" ht="18.75" x14ac:dyDescent="0.2">
      <c r="A27" s="23"/>
      <c r="B27" s="22" t="s">
        <v>19</v>
      </c>
      <c r="C27" s="21">
        <f>C26+C25</f>
        <v>21727565.780389998</v>
      </c>
      <c r="D27" s="21">
        <f>D26+D25</f>
        <v>13827764.403083999</v>
      </c>
      <c r="E27" s="20">
        <f>D27/C27*100</f>
        <v>63.641571922263431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21987476.180879995</v>
      </c>
      <c r="D29" s="46">
        <f>SUM(D30:D40)</f>
        <v>13763390.98525</v>
      </c>
      <c r="E29" s="20">
        <f t="shared" si="1"/>
        <v>62.596502081573391</v>
      </c>
    </row>
    <row r="30" spans="1:7" ht="18.75" x14ac:dyDescent="0.2">
      <c r="A30" s="17">
        <v>1</v>
      </c>
      <c r="B30" s="16" t="s">
        <v>15</v>
      </c>
      <c r="C30" s="26">
        <v>1215967.8312899999</v>
      </c>
      <c r="D30" s="47">
        <v>728500.55996999994</v>
      </c>
      <c r="E30" s="24">
        <f>D30/C30*100</f>
        <v>59.911170445779469</v>
      </c>
    </row>
    <row r="31" spans="1:7" ht="18.75" x14ac:dyDescent="0.2">
      <c r="A31" s="17">
        <v>2</v>
      </c>
      <c r="B31" s="16" t="s">
        <v>14</v>
      </c>
      <c r="C31" s="26">
        <v>169007.57777</v>
      </c>
      <c r="D31" s="47">
        <v>89434.577420000001</v>
      </c>
      <c r="E31" s="24">
        <f t="shared" ref="E31:E40" si="2">D31/C31*100</f>
        <v>52.917495534851241</v>
      </c>
    </row>
    <row r="32" spans="1:7" ht="18.75" x14ac:dyDescent="0.2">
      <c r="A32" s="17">
        <v>3</v>
      </c>
      <c r="B32" s="16" t="s">
        <v>13</v>
      </c>
      <c r="C32" s="26">
        <v>2183665.73575</v>
      </c>
      <c r="D32" s="47">
        <v>1208272.09448</v>
      </c>
      <c r="E32" s="24">
        <f t="shared" si="2"/>
        <v>55.332282532931167</v>
      </c>
    </row>
    <row r="33" spans="1:5" ht="18.75" x14ac:dyDescent="0.2">
      <c r="A33" s="17">
        <v>4</v>
      </c>
      <c r="B33" s="16" t="s">
        <v>12</v>
      </c>
      <c r="C33" s="26">
        <v>992968.71510999999</v>
      </c>
      <c r="D33" s="47">
        <v>745014.75164999999</v>
      </c>
      <c r="E33" s="24">
        <f t="shared" si="2"/>
        <v>75.029025619147333</v>
      </c>
    </row>
    <row r="34" spans="1:5" ht="18.75" x14ac:dyDescent="0.2">
      <c r="A34" s="17">
        <v>5</v>
      </c>
      <c r="B34" s="16" t="s">
        <v>11</v>
      </c>
      <c r="C34" s="26">
        <v>19932.186309999997</v>
      </c>
      <c r="D34" s="47">
        <v>711.80880000000002</v>
      </c>
      <c r="E34" s="24">
        <f t="shared" si="2"/>
        <v>3.571152651944081</v>
      </c>
    </row>
    <row r="35" spans="1:5" ht="18.75" x14ac:dyDescent="0.2">
      <c r="A35" s="17">
        <v>6</v>
      </c>
      <c r="B35" s="16" t="s">
        <v>10</v>
      </c>
      <c r="C35" s="26">
        <v>14949600.120979996</v>
      </c>
      <c r="D35" s="47">
        <v>9236359.4396899994</v>
      </c>
      <c r="E35" s="24">
        <f t="shared" si="2"/>
        <v>61.783321058386441</v>
      </c>
    </row>
    <row r="36" spans="1:5" ht="18.75" x14ac:dyDescent="0.2">
      <c r="A36" s="17">
        <v>7</v>
      </c>
      <c r="B36" s="16" t="s">
        <v>9</v>
      </c>
      <c r="C36" s="26">
        <v>817443.44201999996</v>
      </c>
      <c r="D36" s="47">
        <v>680590.87647999998</v>
      </c>
      <c r="E36" s="24">
        <f t="shared" si="2"/>
        <v>83.258466762933352</v>
      </c>
    </row>
    <row r="37" spans="1:5" ht="18.75" x14ac:dyDescent="0.2">
      <c r="A37" s="17">
        <v>8</v>
      </c>
      <c r="B37" s="16" t="s">
        <v>8</v>
      </c>
      <c r="C37" s="26">
        <v>30936.127850000001</v>
      </c>
      <c r="D37" s="47">
        <v>6847.13508</v>
      </c>
      <c r="E37" s="24">
        <f t="shared" si="2"/>
        <v>22.133135449917013</v>
      </c>
    </row>
    <row r="38" spans="1:5" ht="18.75" x14ac:dyDescent="0.2">
      <c r="A38" s="17">
        <v>9</v>
      </c>
      <c r="B38" s="16" t="s">
        <v>7</v>
      </c>
      <c r="C38" s="26">
        <v>607254.29979999992</v>
      </c>
      <c r="D38" s="47">
        <v>230863.34213999999</v>
      </c>
      <c r="E38" s="24">
        <f t="shared" si="2"/>
        <v>38.017572245439048</v>
      </c>
    </row>
    <row r="39" spans="1:5" ht="18.75" x14ac:dyDescent="0.2">
      <c r="A39" s="17">
        <v>10</v>
      </c>
      <c r="B39" s="16" t="s">
        <v>6</v>
      </c>
      <c r="C39" s="26">
        <v>996069.74399999995</v>
      </c>
      <c r="D39" s="47">
        <v>834095.33054</v>
      </c>
      <c r="E39" s="24">
        <f t="shared" si="2"/>
        <v>83.738647375278575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47">
        <v>2701.069</v>
      </c>
      <c r="E40" s="24">
        <f t="shared" si="2"/>
        <v>58.33338372494817</v>
      </c>
    </row>
    <row r="41" spans="1:5" ht="18.75" x14ac:dyDescent="0.2">
      <c r="A41" s="15"/>
      <c r="B41" s="14" t="s">
        <v>4</v>
      </c>
      <c r="C41" s="21">
        <f>C27-C29</f>
        <v>-259910.40048999712</v>
      </c>
      <c r="D41" s="46">
        <f>D27-D29</f>
        <v>64373.417833998799</v>
      </c>
      <c r="E41" s="44"/>
    </row>
    <row r="42" spans="1:5" s="3" customFormat="1" ht="15.75" x14ac:dyDescent="0.25">
      <c r="A42" s="6"/>
      <c r="B42" s="5"/>
      <c r="C42" s="45"/>
      <c r="D42" s="45"/>
      <c r="E42" s="45"/>
    </row>
    <row r="43" spans="1:5" s="3" customFormat="1" ht="18.75" x14ac:dyDescent="0.3">
      <c r="A43" s="6"/>
      <c r="B43" s="9" t="s">
        <v>3</v>
      </c>
      <c r="C43" s="12"/>
      <c r="D43" s="45"/>
    </row>
    <row r="44" spans="1:5" s="3" customFormat="1" ht="18.75" x14ac:dyDescent="0.3">
      <c r="A44" s="6"/>
      <c r="B44" s="9" t="s">
        <v>2</v>
      </c>
      <c r="C44" s="11"/>
      <c r="D44" s="48"/>
    </row>
    <row r="45" spans="1:5" s="3" customFormat="1" ht="18.75" x14ac:dyDescent="0.3">
      <c r="A45" s="6"/>
      <c r="B45" s="9" t="s">
        <v>1</v>
      </c>
      <c r="C45" s="8" t="s">
        <v>0</v>
      </c>
      <c r="D45" s="45"/>
    </row>
    <row r="46" spans="1:5" s="3" customFormat="1" ht="15.75" x14ac:dyDescent="0.25">
      <c r="A46" s="6"/>
      <c r="B46" s="5"/>
      <c r="D46" s="45"/>
    </row>
    <row r="47" spans="1:5" s="3" customFormat="1" ht="15.75" x14ac:dyDescent="0.25">
      <c r="A47" s="6"/>
      <c r="B47" s="5"/>
      <c r="C47" s="7"/>
      <c r="D47" s="45"/>
    </row>
    <row r="48" spans="1:5" s="3" customFormat="1" ht="15.75" x14ac:dyDescent="0.25">
      <c r="A48" s="6"/>
      <c r="B48" s="5"/>
      <c r="D48" s="45"/>
    </row>
    <row r="49" spans="1:4" s="3" customFormat="1" ht="15.75" x14ac:dyDescent="0.25">
      <c r="A49" s="6"/>
      <c r="B49" s="5"/>
      <c r="D49" s="45"/>
    </row>
    <row r="50" spans="1:4" s="3" customFormat="1" ht="15.75" x14ac:dyDescent="0.25">
      <c r="A50" s="6"/>
      <c r="B50" s="5"/>
      <c r="D50" s="45"/>
    </row>
    <row r="51" spans="1:4" s="3" customFormat="1" ht="15.75" x14ac:dyDescent="0.25">
      <c r="B51" s="4"/>
      <c r="D51" s="45"/>
    </row>
    <row r="52" spans="1:4" s="3" customFormat="1" x14ac:dyDescent="0.2">
      <c r="D52" s="45"/>
    </row>
    <row r="53" spans="1:4" s="3" customFormat="1" x14ac:dyDescent="0.2">
      <c r="D53" s="45"/>
    </row>
    <row r="54" spans="1:4" s="3" customFormat="1" x14ac:dyDescent="0.2">
      <c r="D54" s="45"/>
    </row>
    <row r="55" spans="1:4" s="3" customFormat="1" x14ac:dyDescent="0.2">
      <c r="D55" s="45"/>
    </row>
    <row r="56" spans="1:4" s="3" customFormat="1" x14ac:dyDescent="0.2">
      <c r="D56" s="45"/>
    </row>
    <row r="57" spans="1:4" s="3" customFormat="1" x14ac:dyDescent="0.2">
      <c r="D57" s="45"/>
    </row>
    <row r="58" spans="1:4" s="3" customFormat="1" x14ac:dyDescent="0.2">
      <c r="D58" s="45"/>
    </row>
    <row r="59" spans="1:4" s="3" customFormat="1" x14ac:dyDescent="0.2">
      <c r="D59" s="45"/>
    </row>
    <row r="60" spans="1:4" s="3" customFormat="1" x14ac:dyDescent="0.2">
      <c r="D60" s="45"/>
    </row>
    <row r="61" spans="1:4" s="3" customFormat="1" x14ac:dyDescent="0.2">
      <c r="D61" s="45"/>
    </row>
    <row r="62" spans="1:4" s="3" customFormat="1" x14ac:dyDescent="0.2">
      <c r="D62" s="45"/>
    </row>
    <row r="63" spans="1:4" s="3" customFormat="1" x14ac:dyDescent="0.2">
      <c r="D63" s="45"/>
    </row>
    <row r="64" spans="1:4" s="3" customFormat="1" x14ac:dyDescent="0.2">
      <c r="D64" s="45"/>
    </row>
    <row r="65" spans="4:4" s="3" customFormat="1" x14ac:dyDescent="0.2">
      <c r="D65" s="45"/>
    </row>
    <row r="66" spans="4:4" s="3" customFormat="1" x14ac:dyDescent="0.2">
      <c r="D66" s="45"/>
    </row>
    <row r="67" spans="4:4" s="3" customFormat="1" x14ac:dyDescent="0.2">
      <c r="D67" s="45"/>
    </row>
    <row r="68" spans="4:4" s="3" customFormat="1" x14ac:dyDescent="0.2">
      <c r="D68" s="45"/>
    </row>
    <row r="69" spans="4:4" s="3" customFormat="1" x14ac:dyDescent="0.2">
      <c r="D69" s="45"/>
    </row>
    <row r="70" spans="4:4" s="3" customFormat="1" x14ac:dyDescent="0.2">
      <c r="D70" s="45"/>
    </row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19685039370078741" right="0.19685039370078741" top="0.55118110236220474" bottom="0.15748031496062992" header="0.55118110236220474" footer="0.15748031496062992"/>
  <pageSetup paperSize="9" scale="63" fitToHeight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opLeftCell="A10" zoomScale="70" zoomScaleNormal="70" workbookViewId="0">
      <selection activeCell="B33" sqref="B33"/>
    </sheetView>
  </sheetViews>
  <sheetFormatPr defaultColWidth="43.7109375" defaultRowHeight="12.75" x14ac:dyDescent="0.2"/>
  <cols>
    <col min="1" max="1" width="4.85546875" style="1" customWidth="1"/>
    <col min="2" max="2" width="107.140625" style="1" customWidth="1"/>
    <col min="3" max="3" width="23.85546875" style="1" customWidth="1"/>
    <col min="4" max="4" width="19.7109375" style="49" customWidth="1"/>
    <col min="5" max="5" width="13.5703125" style="2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68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69</v>
      </c>
      <c r="D5" s="65" t="s">
        <v>70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6188459.6892839987</v>
      </c>
      <c r="E9" s="36">
        <f>D9/C9*100</f>
        <v>66.094531712669408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25">
        <v>4668358.9460000005</v>
      </c>
      <c r="E10" s="33">
        <f>D10/C10*100</f>
        <v>67.976409019822498</v>
      </c>
    </row>
    <row r="11" spans="1:7" ht="18.75" x14ac:dyDescent="0.2">
      <c r="A11" s="30">
        <v>2</v>
      </c>
      <c r="B11" s="16" t="s">
        <v>35</v>
      </c>
      <c r="C11" s="31">
        <v>70216</v>
      </c>
      <c r="D11" s="25">
        <v>47390.237430000008</v>
      </c>
      <c r="E11" s="33">
        <f t="shared" ref="E11:E18" si="0">D11/C11*100</f>
        <v>67.492077916714152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25">
        <v>915707.15349999955</v>
      </c>
      <c r="E12" s="33">
        <f t="shared" si="0"/>
        <v>71.596283113119966</v>
      </c>
      <c r="G12" s="35"/>
    </row>
    <row r="13" spans="1:7" ht="18.75" x14ac:dyDescent="0.2">
      <c r="A13" s="30">
        <v>5</v>
      </c>
      <c r="B13" s="16" t="s">
        <v>33</v>
      </c>
      <c r="C13" s="31">
        <v>162.1</v>
      </c>
      <c r="D13" s="25">
        <v>256.26099999999997</v>
      </c>
      <c r="E13" s="33">
        <f>D13/C13*100</f>
        <v>158.08821714990745</v>
      </c>
    </row>
    <row r="14" spans="1:7" ht="31.5" x14ac:dyDescent="0.2">
      <c r="A14" s="30">
        <v>6</v>
      </c>
      <c r="B14" s="16" t="s">
        <v>32</v>
      </c>
      <c r="C14" s="31">
        <v>200000</v>
      </c>
      <c r="D14" s="25">
        <v>185023.38586000004</v>
      </c>
      <c r="E14" s="33">
        <f t="shared" si="0"/>
        <v>92.511692930000024</v>
      </c>
      <c r="F14" s="34"/>
    </row>
    <row r="15" spans="1:7" ht="18.75" x14ac:dyDescent="0.2">
      <c r="A15" s="30">
        <v>7</v>
      </c>
      <c r="B15" s="16" t="s">
        <v>31</v>
      </c>
      <c r="C15" s="31">
        <v>447468</v>
      </c>
      <c r="D15" s="25">
        <v>35380.085109999993</v>
      </c>
      <c r="E15" s="33">
        <f t="shared" si="0"/>
        <v>7.9067296678198202</v>
      </c>
    </row>
    <row r="16" spans="1:7" ht="18.75" x14ac:dyDescent="0.2">
      <c r="A16" s="30">
        <v>9</v>
      </c>
      <c r="B16" s="16" t="s">
        <v>30</v>
      </c>
      <c r="C16" s="31">
        <v>406000</v>
      </c>
      <c r="D16" s="25">
        <v>165049.19696999993</v>
      </c>
      <c r="E16" s="33">
        <f>D16/C16*100</f>
        <v>40.652511568965501</v>
      </c>
    </row>
    <row r="17" spans="1:7" ht="18.75" x14ac:dyDescent="0.2">
      <c r="A17" s="30">
        <v>11</v>
      </c>
      <c r="B17" s="16" t="s">
        <v>29</v>
      </c>
      <c r="C17" s="31">
        <v>82564</v>
      </c>
      <c r="D17" s="25">
        <v>166047.45463399988</v>
      </c>
      <c r="E17" s="33">
        <f t="shared" si="0"/>
        <v>201.11362656121295</v>
      </c>
    </row>
    <row r="18" spans="1:7" ht="18.75" x14ac:dyDescent="0.2">
      <c r="A18" s="30">
        <v>12</v>
      </c>
      <c r="B18" s="16" t="s">
        <v>28</v>
      </c>
      <c r="C18" s="43">
        <v>10030</v>
      </c>
      <c r="D18" s="43">
        <v>5246.9687799999992</v>
      </c>
      <c r="E18" s="33">
        <f t="shared" si="0"/>
        <v>52.312749551345952</v>
      </c>
    </row>
    <row r="19" spans="1:7" ht="18.75" x14ac:dyDescent="0.2">
      <c r="A19" s="32"/>
      <c r="B19" s="14" t="s">
        <v>27</v>
      </c>
      <c r="C19" s="21">
        <f>SUM(C20:C24)</f>
        <v>805558</v>
      </c>
      <c r="D19" s="21">
        <f>SUM(D20:D24)</f>
        <v>964425.95113999979</v>
      </c>
      <c r="E19" s="20">
        <f>D19/C19*100</f>
        <v>119.72147891771911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573225.83871999977</v>
      </c>
      <c r="E20" s="28">
        <f t="shared" ref="E20:E29" si="1">D20/C20*100</f>
        <v>125.02199317775349</v>
      </c>
    </row>
    <row r="21" spans="1:7" ht="18.75" x14ac:dyDescent="0.2">
      <c r="A21" s="30">
        <v>2</v>
      </c>
      <c r="B21" s="16" t="s">
        <v>25</v>
      </c>
      <c r="C21" s="25">
        <v>40837</v>
      </c>
      <c r="D21" s="25">
        <v>34928.532460000002</v>
      </c>
      <c r="E21" s="28">
        <f t="shared" si="1"/>
        <v>85.53158278032177</v>
      </c>
    </row>
    <row r="22" spans="1:7" ht="18.75" x14ac:dyDescent="0.2">
      <c r="A22" s="30">
        <v>3</v>
      </c>
      <c r="B22" s="16" t="s">
        <v>24</v>
      </c>
      <c r="C22" s="25">
        <v>13298</v>
      </c>
      <c r="D22" s="25">
        <v>1062.5328999999999</v>
      </c>
      <c r="E22" s="28">
        <f t="shared" si="1"/>
        <v>7.9901707023612571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90504.735689999972</v>
      </c>
      <c r="E23" s="28">
        <f t="shared" si="1"/>
        <v>63.290024958041933</v>
      </c>
    </row>
    <row r="24" spans="1:7" ht="18.75" x14ac:dyDescent="0.2">
      <c r="A24" s="30">
        <v>5</v>
      </c>
      <c r="B24" s="16" t="s">
        <v>22</v>
      </c>
      <c r="C24" s="24">
        <v>149923</v>
      </c>
      <c r="D24" s="24">
        <v>264704.31137000001</v>
      </c>
      <c r="E24" s="28">
        <f t="shared" si="1"/>
        <v>176.56017513657011</v>
      </c>
    </row>
    <row r="25" spans="1:7" ht="18.75" x14ac:dyDescent="0.2">
      <c r="A25" s="29"/>
      <c r="B25" s="14" t="s">
        <v>21</v>
      </c>
      <c r="C25" s="21">
        <f>C9+C19</f>
        <v>10168601.399999999</v>
      </c>
      <c r="D25" s="21">
        <f>SUM(D9+D19)</f>
        <v>7152885.6404239982</v>
      </c>
      <c r="E25" s="20">
        <f t="shared" si="1"/>
        <v>70.34286583820662</v>
      </c>
    </row>
    <row r="26" spans="1:7" ht="18.75" x14ac:dyDescent="0.2">
      <c r="A26" s="23"/>
      <c r="B26" s="14" t="s">
        <v>20</v>
      </c>
      <c r="C26" s="21">
        <v>11899446.486499999</v>
      </c>
      <c r="D26" s="21">
        <v>8470417.2822199985</v>
      </c>
      <c r="E26" s="20">
        <f t="shared" si="1"/>
        <v>71.18328816243465</v>
      </c>
    </row>
    <row r="27" spans="1:7" ht="18.75" x14ac:dyDescent="0.2">
      <c r="A27" s="23"/>
      <c r="B27" s="22" t="s">
        <v>19</v>
      </c>
      <c r="C27" s="21">
        <f>C26+C25</f>
        <v>22068047.886499997</v>
      </c>
      <c r="D27" s="21">
        <f>D26+D25</f>
        <v>15623302.922643997</v>
      </c>
      <c r="E27" s="20">
        <f>D27/C27*100</f>
        <v>70.796035077490757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21">
        <f>SUM(C30:C40)</f>
        <v>22327958.287839998</v>
      </c>
      <c r="D29" s="46">
        <f>SUM(D30:D40)</f>
        <v>15289359.637470003</v>
      </c>
      <c r="E29" s="20">
        <f t="shared" si="1"/>
        <v>68.476299715217237</v>
      </c>
    </row>
    <row r="30" spans="1:7" ht="18.75" x14ac:dyDescent="0.2">
      <c r="A30" s="17">
        <v>1</v>
      </c>
      <c r="B30" s="16" t="s">
        <v>15</v>
      </c>
      <c r="C30" s="26">
        <v>1293642.5930900001</v>
      </c>
      <c r="D30" s="47">
        <v>884489.06882000004</v>
      </c>
      <c r="E30" s="24">
        <f>D30/C30*100</f>
        <v>68.371981066834365</v>
      </c>
    </row>
    <row r="31" spans="1:7" ht="18.75" x14ac:dyDescent="0.2">
      <c r="A31" s="17">
        <v>2</v>
      </c>
      <c r="B31" s="16" t="s">
        <v>14</v>
      </c>
      <c r="C31" s="26">
        <v>191643.65194000001</v>
      </c>
      <c r="D31" s="47">
        <v>114511.59742000001</v>
      </c>
      <c r="E31" s="24">
        <f t="shared" ref="E31:E40" si="2">D31/C31*100</f>
        <v>59.752356136404359</v>
      </c>
    </row>
    <row r="32" spans="1:7" ht="18.75" x14ac:dyDescent="0.2">
      <c r="A32" s="17">
        <v>3</v>
      </c>
      <c r="B32" s="16" t="s">
        <v>13</v>
      </c>
      <c r="C32" s="26">
        <v>2268271.3157000002</v>
      </c>
      <c r="D32" s="47">
        <v>1341275.8094599999</v>
      </c>
      <c r="E32" s="24">
        <f t="shared" si="2"/>
        <v>59.132071202252781</v>
      </c>
    </row>
    <row r="33" spans="1:5" ht="18.75" x14ac:dyDescent="0.2">
      <c r="A33" s="17">
        <v>4</v>
      </c>
      <c r="B33" s="16" t="s">
        <v>12</v>
      </c>
      <c r="C33" s="26">
        <v>1171507.36683</v>
      </c>
      <c r="D33" s="47">
        <v>916360.85017999995</v>
      </c>
      <c r="E33" s="24">
        <f t="shared" si="2"/>
        <v>78.220664771370167</v>
      </c>
    </row>
    <row r="34" spans="1:5" ht="18.75" x14ac:dyDescent="0.2">
      <c r="A34" s="17">
        <v>5</v>
      </c>
      <c r="B34" s="16" t="s">
        <v>11</v>
      </c>
      <c r="C34" s="26">
        <v>19932.186309999997</v>
      </c>
      <c r="D34" s="47">
        <v>711.80880000000002</v>
      </c>
      <c r="E34" s="24">
        <f t="shared" si="2"/>
        <v>3.571152651944081</v>
      </c>
    </row>
    <row r="35" spans="1:5" ht="18.75" x14ac:dyDescent="0.2">
      <c r="A35" s="17">
        <v>6</v>
      </c>
      <c r="B35" s="16" t="s">
        <v>10</v>
      </c>
      <c r="C35" s="26">
        <v>14921622.95352</v>
      </c>
      <c r="D35" s="47">
        <v>10469616.308569999</v>
      </c>
      <c r="E35" s="24">
        <f t="shared" si="2"/>
        <v>70.164058837180477</v>
      </c>
    </row>
    <row r="36" spans="1:5" ht="18.75" x14ac:dyDescent="0.2">
      <c r="A36" s="17">
        <v>7</v>
      </c>
      <c r="B36" s="16" t="s">
        <v>9</v>
      </c>
      <c r="C36" s="26">
        <v>819435.73592000001</v>
      </c>
      <c r="D36" s="47">
        <v>592678.00531000004</v>
      </c>
      <c r="E36" s="24">
        <f t="shared" si="2"/>
        <v>72.327576078261501</v>
      </c>
    </row>
    <row r="37" spans="1:5" ht="18.75" x14ac:dyDescent="0.2">
      <c r="A37" s="17">
        <v>8</v>
      </c>
      <c r="B37" s="16" t="s">
        <v>8</v>
      </c>
      <c r="C37" s="26">
        <v>30916.2163</v>
      </c>
      <c r="D37" s="47">
        <v>7695.2057199999999</v>
      </c>
      <c r="E37" s="24">
        <f t="shared" si="2"/>
        <v>24.890515855266546</v>
      </c>
    </row>
    <row r="38" spans="1:5" ht="18.75" x14ac:dyDescent="0.2">
      <c r="A38" s="17">
        <v>9</v>
      </c>
      <c r="B38" s="16" t="s">
        <v>7</v>
      </c>
      <c r="C38" s="26">
        <v>607254.29979999992</v>
      </c>
      <c r="D38" s="47">
        <v>239755.06241000001</v>
      </c>
      <c r="E38" s="24">
        <f t="shared" si="2"/>
        <v>39.481822111257785</v>
      </c>
    </row>
    <row r="39" spans="1:5" ht="18.75" x14ac:dyDescent="0.2">
      <c r="A39" s="17">
        <v>10</v>
      </c>
      <c r="B39" s="16" t="s">
        <v>6</v>
      </c>
      <c r="C39" s="26">
        <v>999101.56842999998</v>
      </c>
      <c r="D39" s="47">
        <v>719178.98478000006</v>
      </c>
      <c r="E39" s="24">
        <f t="shared" si="2"/>
        <v>71.982569891280065</v>
      </c>
    </row>
    <row r="40" spans="1:5" ht="18.75" x14ac:dyDescent="0.2">
      <c r="A40" s="17">
        <v>11</v>
      </c>
      <c r="B40" s="16" t="s">
        <v>5</v>
      </c>
      <c r="C40" s="26">
        <v>4630.3999999999996</v>
      </c>
      <c r="D40" s="47">
        <v>3086.9360000000001</v>
      </c>
      <c r="E40" s="24">
        <f t="shared" si="2"/>
        <v>66.666724257083629</v>
      </c>
    </row>
    <row r="41" spans="1:5" ht="27" customHeight="1" x14ac:dyDescent="0.2">
      <c r="A41" s="15"/>
      <c r="B41" s="14" t="s">
        <v>4</v>
      </c>
      <c r="C41" s="21">
        <f>C27-C29</f>
        <v>-259910.40134000033</v>
      </c>
      <c r="D41" s="46">
        <f>D27-D29</f>
        <v>333943.28517399356</v>
      </c>
      <c r="E41" s="44"/>
    </row>
    <row r="42" spans="1:5" s="3" customFormat="1" ht="15.75" x14ac:dyDescent="0.25">
      <c r="A42" s="6"/>
      <c r="B42" s="5"/>
      <c r="C42" s="45"/>
      <c r="D42" s="45"/>
      <c r="E42" s="45"/>
    </row>
    <row r="43" spans="1:5" s="3" customFormat="1" ht="18.75" x14ac:dyDescent="0.3">
      <c r="A43" s="6"/>
      <c r="B43" s="9" t="s">
        <v>3</v>
      </c>
      <c r="C43" s="12"/>
      <c r="D43" s="45"/>
    </row>
    <row r="44" spans="1:5" s="3" customFormat="1" ht="18.75" x14ac:dyDescent="0.3">
      <c r="A44" s="6"/>
      <c r="B44" s="9" t="s">
        <v>2</v>
      </c>
      <c r="C44" s="11"/>
      <c r="D44" s="48"/>
    </row>
    <row r="45" spans="1:5" s="3" customFormat="1" ht="18.75" x14ac:dyDescent="0.3">
      <c r="A45" s="6"/>
      <c r="B45" s="9" t="s">
        <v>1</v>
      </c>
      <c r="C45" s="8" t="s">
        <v>0</v>
      </c>
      <c r="D45" s="45"/>
    </row>
    <row r="46" spans="1:5" s="3" customFormat="1" ht="15.75" x14ac:dyDescent="0.25">
      <c r="A46" s="6"/>
      <c r="B46" s="5"/>
      <c r="D46" s="45"/>
    </row>
    <row r="47" spans="1:5" s="3" customFormat="1" ht="15.75" x14ac:dyDescent="0.25">
      <c r="A47" s="6"/>
      <c r="B47" s="5"/>
      <c r="C47" s="7"/>
      <c r="D47" s="45"/>
    </row>
    <row r="48" spans="1:5" s="3" customFormat="1" ht="15.75" x14ac:dyDescent="0.25">
      <c r="A48" s="6"/>
      <c r="B48" s="5"/>
      <c r="D48" s="45"/>
    </row>
    <row r="49" spans="1:4" s="3" customFormat="1" ht="15.75" x14ac:dyDescent="0.25">
      <c r="A49" s="6"/>
      <c r="B49" s="5"/>
      <c r="D49" s="45"/>
    </row>
    <row r="50" spans="1:4" s="3" customFormat="1" ht="15.75" x14ac:dyDescent="0.25">
      <c r="A50" s="6"/>
      <c r="B50" s="5"/>
      <c r="D50" s="45"/>
    </row>
    <row r="51" spans="1:4" s="3" customFormat="1" ht="15.75" x14ac:dyDescent="0.25">
      <c r="B51" s="4"/>
      <c r="D51" s="45"/>
    </row>
    <row r="52" spans="1:4" s="3" customFormat="1" x14ac:dyDescent="0.2">
      <c r="D52" s="45"/>
    </row>
    <row r="53" spans="1:4" s="3" customFormat="1" x14ac:dyDescent="0.2">
      <c r="D53" s="45"/>
    </row>
    <row r="54" spans="1:4" s="3" customFormat="1" x14ac:dyDescent="0.2">
      <c r="D54" s="45"/>
    </row>
    <row r="55" spans="1:4" s="3" customFormat="1" x14ac:dyDescent="0.2">
      <c r="D55" s="45"/>
    </row>
    <row r="56" spans="1:4" s="3" customFormat="1" x14ac:dyDescent="0.2">
      <c r="D56" s="45"/>
    </row>
    <row r="57" spans="1:4" s="3" customFormat="1" x14ac:dyDescent="0.2">
      <c r="D57" s="45"/>
    </row>
    <row r="58" spans="1:4" s="3" customFormat="1" x14ac:dyDescent="0.2">
      <c r="D58" s="45"/>
    </row>
    <row r="59" spans="1:4" s="3" customFormat="1" x14ac:dyDescent="0.2">
      <c r="D59" s="45"/>
    </row>
    <row r="60" spans="1:4" s="3" customFormat="1" x14ac:dyDescent="0.2">
      <c r="D60" s="45"/>
    </row>
    <row r="61" spans="1:4" s="3" customFormat="1" x14ac:dyDescent="0.2">
      <c r="D61" s="45"/>
    </row>
    <row r="62" spans="1:4" s="3" customFormat="1" x14ac:dyDescent="0.2">
      <c r="D62" s="45"/>
    </row>
    <row r="63" spans="1:4" s="3" customFormat="1" x14ac:dyDescent="0.2">
      <c r="D63" s="45"/>
    </row>
    <row r="64" spans="1:4" s="3" customFormat="1" x14ac:dyDescent="0.2">
      <c r="D64" s="45"/>
    </row>
    <row r="65" spans="4:4" s="3" customFormat="1" x14ac:dyDescent="0.2">
      <c r="D65" s="45"/>
    </row>
    <row r="66" spans="4:4" s="3" customFormat="1" x14ac:dyDescent="0.2">
      <c r="D66" s="45"/>
    </row>
    <row r="67" spans="4:4" s="3" customFormat="1" x14ac:dyDescent="0.2">
      <c r="D67" s="45"/>
    </row>
    <row r="68" spans="4:4" s="3" customFormat="1" x14ac:dyDescent="0.2">
      <c r="D68" s="45"/>
    </row>
    <row r="69" spans="4:4" s="3" customFormat="1" x14ac:dyDescent="0.2">
      <c r="D69" s="45"/>
    </row>
    <row r="70" spans="4:4" s="3" customFormat="1" x14ac:dyDescent="0.2">
      <c r="D70" s="45"/>
    </row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19685039370078741" right="0.19685039370078741" top="0.55118110236220474" bottom="0.15748031496062992" header="0.55118110236220474" footer="0.15748031496062992"/>
  <pageSetup paperSize="9" scale="63" fitToHeight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opLeftCell="A10" zoomScale="70" zoomScaleNormal="70" workbookViewId="0">
      <selection activeCell="B31" sqref="B31"/>
    </sheetView>
  </sheetViews>
  <sheetFormatPr defaultColWidth="43.7109375" defaultRowHeight="12.75" x14ac:dyDescent="0.2"/>
  <cols>
    <col min="1" max="1" width="4.85546875" style="1" customWidth="1"/>
    <col min="2" max="2" width="107.5703125" style="1" customWidth="1"/>
    <col min="3" max="3" width="23.85546875" style="56" customWidth="1"/>
    <col min="4" max="4" width="19.7109375" style="49" customWidth="1"/>
    <col min="5" max="5" width="13.5703125" style="49" customWidth="1"/>
    <col min="6" max="6" width="25.28515625" style="1" customWidth="1"/>
    <col min="7" max="7" width="13.140625" style="1" customWidth="1"/>
    <col min="8" max="8" width="11" style="1" customWidth="1"/>
    <col min="9" max="9" width="11.140625" style="1" customWidth="1"/>
    <col min="10" max="242" width="9.140625" style="1" customWidth="1"/>
    <col min="243" max="243" width="7.28515625" style="1" bestFit="1" customWidth="1"/>
    <col min="244" max="244" width="43.7109375" style="1" customWidth="1"/>
    <col min="245" max="245" width="16" style="1" customWidth="1"/>
    <col min="246" max="246" width="0" style="1" hidden="1" customWidth="1"/>
    <col min="247" max="247" width="15.85546875" style="1" customWidth="1"/>
    <col min="248" max="248" width="15.140625" style="1" customWidth="1"/>
    <col min="249" max="249" width="12.42578125" style="1" customWidth="1"/>
    <col min="250" max="250" width="13.7109375" style="1" customWidth="1"/>
    <col min="251" max="251" width="9.140625" style="1" customWidth="1"/>
    <col min="252" max="252" width="4.85546875" style="1" customWidth="1"/>
    <col min="253" max="16384" width="43.7109375" style="1"/>
  </cols>
  <sheetData>
    <row r="1" spans="1:7" ht="15.75" x14ac:dyDescent="0.25">
      <c r="A1" s="60" t="s">
        <v>46</v>
      </c>
      <c r="B1" s="60"/>
      <c r="C1" s="60"/>
      <c r="D1" s="60"/>
      <c r="E1" s="60"/>
    </row>
    <row r="2" spans="1:7" ht="15.75" x14ac:dyDescent="0.25">
      <c r="A2" s="60" t="s">
        <v>45</v>
      </c>
      <c r="B2" s="60"/>
      <c r="C2" s="60"/>
      <c r="D2" s="60"/>
      <c r="E2" s="60"/>
    </row>
    <row r="3" spans="1:7" ht="15.75" x14ac:dyDescent="0.25">
      <c r="A3" s="60" t="s">
        <v>71</v>
      </c>
      <c r="B3" s="60"/>
      <c r="C3" s="60"/>
      <c r="D3" s="60"/>
      <c r="E3" s="60"/>
    </row>
    <row r="4" spans="1:7" ht="15.75" x14ac:dyDescent="0.2">
      <c r="A4" s="42"/>
      <c r="B4" s="41"/>
      <c r="C4" s="41"/>
      <c r="D4" s="61" t="s">
        <v>43</v>
      </c>
      <c r="E4" s="61"/>
    </row>
    <row r="5" spans="1:7" ht="53.25" customHeight="1" x14ac:dyDescent="0.2">
      <c r="A5" s="62" t="s">
        <v>17</v>
      </c>
      <c r="B5" s="62" t="s">
        <v>42</v>
      </c>
      <c r="C5" s="63" t="s">
        <v>72</v>
      </c>
      <c r="D5" s="65" t="s">
        <v>73</v>
      </c>
      <c r="E5" s="65" t="s">
        <v>39</v>
      </c>
    </row>
    <row r="6" spans="1:7" ht="27.75" customHeight="1" x14ac:dyDescent="0.2">
      <c r="A6" s="62"/>
      <c r="B6" s="62"/>
      <c r="C6" s="64"/>
      <c r="D6" s="65"/>
      <c r="E6" s="65"/>
    </row>
    <row r="7" spans="1:7" ht="15.75" x14ac:dyDescent="0.2">
      <c r="A7" s="40">
        <v>1</v>
      </c>
      <c r="B7" s="40">
        <v>2</v>
      </c>
      <c r="C7" s="40">
        <v>3</v>
      </c>
      <c r="D7" s="39">
        <v>4</v>
      </c>
      <c r="E7" s="39">
        <v>5</v>
      </c>
    </row>
    <row r="8" spans="1:7" ht="18.75" x14ac:dyDescent="0.2">
      <c r="A8" s="57" t="s">
        <v>38</v>
      </c>
      <c r="B8" s="58"/>
      <c r="C8" s="58"/>
      <c r="D8" s="58"/>
      <c r="E8" s="59"/>
    </row>
    <row r="9" spans="1:7" ht="18.75" x14ac:dyDescent="0.2">
      <c r="A9" s="38"/>
      <c r="B9" s="14" t="s">
        <v>37</v>
      </c>
      <c r="C9" s="37">
        <f>SUM(C10:C18)</f>
        <v>9363043.3999999985</v>
      </c>
      <c r="D9" s="37">
        <f>SUM(D10:D18)</f>
        <v>7266083.2678240007</v>
      </c>
      <c r="E9" s="36">
        <f>D9/C9*100</f>
        <v>77.603861879183441</v>
      </c>
    </row>
    <row r="10" spans="1:7" ht="18.75" x14ac:dyDescent="0.2">
      <c r="A10" s="30">
        <v>1</v>
      </c>
      <c r="B10" s="16" t="s">
        <v>36</v>
      </c>
      <c r="C10" s="31">
        <v>6867616.2999999998</v>
      </c>
      <c r="D10" s="25">
        <v>5583054.3461300014</v>
      </c>
      <c r="E10" s="33">
        <f>D10/C10*100</f>
        <v>81.295373856719422</v>
      </c>
    </row>
    <row r="11" spans="1:7" ht="18.75" customHeight="1" x14ac:dyDescent="0.2">
      <c r="A11" s="30">
        <v>2</v>
      </c>
      <c r="B11" s="16" t="s">
        <v>35</v>
      </c>
      <c r="C11" s="31">
        <v>70216</v>
      </c>
      <c r="D11" s="25">
        <v>53305.649900000011</v>
      </c>
      <c r="E11" s="33">
        <f t="shared" ref="E11:E18" si="0">D11/C11*100</f>
        <v>75.916671271505081</v>
      </c>
      <c r="F11" s="27"/>
    </row>
    <row r="12" spans="1:7" ht="18.75" x14ac:dyDescent="0.2">
      <c r="A12" s="30">
        <v>3</v>
      </c>
      <c r="B12" s="16" t="s">
        <v>34</v>
      </c>
      <c r="C12" s="31">
        <v>1278987</v>
      </c>
      <c r="D12" s="25">
        <v>925319.79512999963</v>
      </c>
      <c r="E12" s="33">
        <f t="shared" si="0"/>
        <v>72.347865547499666</v>
      </c>
      <c r="G12" s="35"/>
    </row>
    <row r="13" spans="1:7" ht="18.75" x14ac:dyDescent="0.2">
      <c r="A13" s="30">
        <v>4</v>
      </c>
      <c r="B13" s="16" t="s">
        <v>33</v>
      </c>
      <c r="C13" s="31">
        <v>162.1</v>
      </c>
      <c r="D13" s="25">
        <v>977.48799999999994</v>
      </c>
      <c r="E13" s="33">
        <f>D13/C13*100</f>
        <v>603.01542257865515</v>
      </c>
    </row>
    <row r="14" spans="1:7" ht="31.5" x14ac:dyDescent="0.2">
      <c r="A14" s="30">
        <v>5</v>
      </c>
      <c r="B14" s="16" t="s">
        <v>32</v>
      </c>
      <c r="C14" s="31">
        <v>200000</v>
      </c>
      <c r="D14" s="25">
        <v>188873.81174000006</v>
      </c>
      <c r="E14" s="33">
        <f t="shared" si="0"/>
        <v>94.436905870000032</v>
      </c>
      <c r="F14" s="34"/>
    </row>
    <row r="15" spans="1:7" ht="18.75" x14ac:dyDescent="0.2">
      <c r="A15" s="30">
        <v>6</v>
      </c>
      <c r="B15" s="16" t="s">
        <v>31</v>
      </c>
      <c r="C15" s="31">
        <v>447468</v>
      </c>
      <c r="D15" s="25">
        <v>129150.30361</v>
      </c>
      <c r="E15" s="33">
        <f t="shared" si="0"/>
        <v>28.862466949591926</v>
      </c>
    </row>
    <row r="16" spans="1:7" ht="18.75" x14ac:dyDescent="0.2">
      <c r="A16" s="30">
        <v>7</v>
      </c>
      <c r="B16" s="16" t="s">
        <v>30</v>
      </c>
      <c r="C16" s="31">
        <v>406000</v>
      </c>
      <c r="D16" s="25">
        <v>190941.99315999995</v>
      </c>
      <c r="E16" s="33">
        <f>D16/C16*100</f>
        <v>47.030047576354669</v>
      </c>
    </row>
    <row r="17" spans="1:7" ht="18.75" x14ac:dyDescent="0.2">
      <c r="A17" s="30">
        <v>8</v>
      </c>
      <c r="B17" s="16" t="s">
        <v>29</v>
      </c>
      <c r="C17" s="31">
        <v>82564</v>
      </c>
      <c r="D17" s="25">
        <v>186847.69314399984</v>
      </c>
      <c r="E17" s="33">
        <f t="shared" si="0"/>
        <v>226.30649331912193</v>
      </c>
    </row>
    <row r="18" spans="1:7" ht="18.75" x14ac:dyDescent="0.2">
      <c r="A18" s="30">
        <v>9</v>
      </c>
      <c r="B18" s="16" t="s">
        <v>28</v>
      </c>
      <c r="C18" s="31">
        <v>10030</v>
      </c>
      <c r="D18" s="31">
        <v>7612.1870100000006</v>
      </c>
      <c r="E18" s="33">
        <f t="shared" si="0"/>
        <v>75.89418753738785</v>
      </c>
    </row>
    <row r="19" spans="1:7" ht="18.75" x14ac:dyDescent="0.2">
      <c r="A19" s="32"/>
      <c r="B19" s="14" t="s">
        <v>27</v>
      </c>
      <c r="C19" s="21">
        <f>SUM(C20:C24)</f>
        <v>806185.9</v>
      </c>
      <c r="D19" s="21">
        <f>SUM(D20:D24)</f>
        <v>1024315.8632999996</v>
      </c>
      <c r="E19" s="20">
        <f>D19/C19*100</f>
        <v>127.05703030777387</v>
      </c>
    </row>
    <row r="20" spans="1:7" ht="18.75" x14ac:dyDescent="0.2">
      <c r="A20" s="30">
        <v>1</v>
      </c>
      <c r="B20" s="16" t="s">
        <v>26</v>
      </c>
      <c r="C20" s="25">
        <v>458500</v>
      </c>
      <c r="D20" s="25">
        <v>609393.91132999957</v>
      </c>
      <c r="E20" s="28">
        <f t="shared" ref="E20:E29" si="1">D20/C20*100</f>
        <v>132.91034052998901</v>
      </c>
    </row>
    <row r="21" spans="1:7" ht="18.75" x14ac:dyDescent="0.2">
      <c r="A21" s="30">
        <v>2</v>
      </c>
      <c r="B21" s="16" t="s">
        <v>25</v>
      </c>
      <c r="C21" s="25">
        <v>40873.5</v>
      </c>
      <c r="D21" s="25">
        <v>36366.685579999998</v>
      </c>
      <c r="E21" s="28">
        <f t="shared" si="1"/>
        <v>88.973749691120148</v>
      </c>
    </row>
    <row r="22" spans="1:7" ht="18.75" x14ac:dyDescent="0.2">
      <c r="A22" s="30">
        <v>3</v>
      </c>
      <c r="B22" s="16" t="s">
        <v>24</v>
      </c>
      <c r="C22" s="25">
        <v>13304.3</v>
      </c>
      <c r="D22" s="25">
        <v>1410.2358999999999</v>
      </c>
      <c r="E22" s="28">
        <f t="shared" si="1"/>
        <v>10.599850424298911</v>
      </c>
    </row>
    <row r="23" spans="1:7" ht="18.75" x14ac:dyDescent="0.2">
      <c r="A23" s="30">
        <v>4</v>
      </c>
      <c r="B23" s="16" t="s">
        <v>23</v>
      </c>
      <c r="C23" s="25">
        <v>143000</v>
      </c>
      <c r="D23" s="25">
        <v>103508.17868999994</v>
      </c>
      <c r="E23" s="28">
        <f t="shared" si="1"/>
        <v>72.383341741258704</v>
      </c>
    </row>
    <row r="24" spans="1:7" ht="18.75" x14ac:dyDescent="0.2">
      <c r="A24" s="30">
        <v>5</v>
      </c>
      <c r="B24" s="16" t="s">
        <v>22</v>
      </c>
      <c r="C24" s="24">
        <v>150508.1</v>
      </c>
      <c r="D24" s="24">
        <v>273636.85180000006</v>
      </c>
      <c r="E24" s="28">
        <f t="shared" si="1"/>
        <v>181.80872112530824</v>
      </c>
    </row>
    <row r="25" spans="1:7" ht="18.75" x14ac:dyDescent="0.2">
      <c r="A25" s="29"/>
      <c r="B25" s="14" t="s">
        <v>21</v>
      </c>
      <c r="C25" s="21">
        <f>C9+C19</f>
        <v>10169229.299999999</v>
      </c>
      <c r="D25" s="21">
        <f>SUM(D9+D19)</f>
        <v>8290399.1311240001</v>
      </c>
      <c r="E25" s="20">
        <f t="shared" si="1"/>
        <v>81.524360269111057</v>
      </c>
    </row>
    <row r="26" spans="1:7" ht="18.75" x14ac:dyDescent="0.2">
      <c r="A26" s="23"/>
      <c r="B26" s="14" t="s">
        <v>20</v>
      </c>
      <c r="C26" s="21">
        <v>11975601.78861</v>
      </c>
      <c r="D26" s="21">
        <v>9358999.8356499989</v>
      </c>
      <c r="E26" s="20">
        <f t="shared" si="1"/>
        <v>78.150559786910648</v>
      </c>
    </row>
    <row r="27" spans="1:7" ht="19.5" customHeight="1" x14ac:dyDescent="0.2">
      <c r="A27" s="23"/>
      <c r="B27" s="22" t="s">
        <v>19</v>
      </c>
      <c r="C27" s="21">
        <f>C26+C25</f>
        <v>22144831.088610001</v>
      </c>
      <c r="D27" s="21">
        <f>D26+D25</f>
        <v>17649398.966773998</v>
      </c>
      <c r="E27" s="20">
        <f>D27/C27*100</f>
        <v>79.699858157201348</v>
      </c>
      <c r="G27" s="19"/>
    </row>
    <row r="28" spans="1:7" ht="18.75" x14ac:dyDescent="0.2">
      <c r="A28" s="57" t="s">
        <v>18</v>
      </c>
      <c r="B28" s="58"/>
      <c r="C28" s="58"/>
      <c r="D28" s="58"/>
      <c r="E28" s="59"/>
    </row>
    <row r="29" spans="1:7" ht="31.5" x14ac:dyDescent="0.2">
      <c r="A29" s="18" t="s">
        <v>17</v>
      </c>
      <c r="B29" s="14" t="s">
        <v>16</v>
      </c>
      <c r="C29" s="46">
        <f>SUM(C30:C40)</f>
        <v>22404741.489100002</v>
      </c>
      <c r="D29" s="46">
        <f>SUM(D30:D40)</f>
        <v>16994301.821990002</v>
      </c>
      <c r="E29" s="50">
        <f t="shared" si="1"/>
        <v>75.851363115516406</v>
      </c>
    </row>
    <row r="30" spans="1:7" ht="18.75" x14ac:dyDescent="0.2">
      <c r="A30" s="17">
        <v>1</v>
      </c>
      <c r="B30" s="16" t="s">
        <v>15</v>
      </c>
      <c r="C30" s="47">
        <v>1321352.5146999999</v>
      </c>
      <c r="D30" s="47">
        <v>950859.52810999996</v>
      </c>
      <c r="E30" s="51">
        <f>D30/C30*100</f>
        <v>71.961079086142519</v>
      </c>
    </row>
    <row r="31" spans="1:7" ht="18.75" x14ac:dyDescent="0.2">
      <c r="A31" s="17">
        <v>2</v>
      </c>
      <c r="B31" s="16" t="s">
        <v>14</v>
      </c>
      <c r="C31" s="47">
        <v>188636.37953999999</v>
      </c>
      <c r="D31" s="47">
        <v>120199.59847</v>
      </c>
      <c r="E31" s="51">
        <f t="shared" ref="E31:E40" si="2">D31/C31*100</f>
        <v>63.720263696278103</v>
      </c>
    </row>
    <row r="32" spans="1:7" ht="18.75" x14ac:dyDescent="0.2">
      <c r="A32" s="17">
        <v>3</v>
      </c>
      <c r="B32" s="16" t="s">
        <v>13</v>
      </c>
      <c r="C32" s="47">
        <v>2303411.14323</v>
      </c>
      <c r="D32" s="47">
        <v>1650618.2580599999</v>
      </c>
      <c r="E32" s="51">
        <f t="shared" si="2"/>
        <v>71.659732258887601</v>
      </c>
    </row>
    <row r="33" spans="1:5" ht="18.75" x14ac:dyDescent="0.2">
      <c r="A33" s="17">
        <v>4</v>
      </c>
      <c r="B33" s="16" t="s">
        <v>12</v>
      </c>
      <c r="C33" s="47">
        <v>1199140.4245500001</v>
      </c>
      <c r="D33" s="47">
        <v>965458.31368000002</v>
      </c>
      <c r="E33" s="51">
        <f t="shared" si="2"/>
        <v>80.512531636343283</v>
      </c>
    </row>
    <row r="34" spans="1:5" ht="18.75" x14ac:dyDescent="0.2">
      <c r="A34" s="17">
        <v>5</v>
      </c>
      <c r="B34" s="16" t="s">
        <v>11</v>
      </c>
      <c r="C34" s="47">
        <v>19932.186309999997</v>
      </c>
      <c r="D34" s="47">
        <v>711.80880000000002</v>
      </c>
      <c r="E34" s="51">
        <f t="shared" si="2"/>
        <v>3.571152651944081</v>
      </c>
    </row>
    <row r="35" spans="1:5" ht="18.75" x14ac:dyDescent="0.2">
      <c r="A35" s="17">
        <v>6</v>
      </c>
      <c r="B35" s="16" t="s">
        <v>10</v>
      </c>
      <c r="C35" s="47">
        <v>14903875.853359999</v>
      </c>
      <c r="D35" s="47">
        <v>11748497.37645</v>
      </c>
      <c r="E35" s="51">
        <f t="shared" si="2"/>
        <v>78.828470473345789</v>
      </c>
    </row>
    <row r="36" spans="1:5" ht="18.75" x14ac:dyDescent="0.2">
      <c r="A36" s="17">
        <v>7</v>
      </c>
      <c r="B36" s="16" t="s">
        <v>9</v>
      </c>
      <c r="C36" s="47">
        <v>822067.03592000005</v>
      </c>
      <c r="D36" s="47">
        <v>546840.30943999998</v>
      </c>
      <c r="E36" s="51">
        <f t="shared" si="2"/>
        <v>66.520160223675006</v>
      </c>
    </row>
    <row r="37" spans="1:5" ht="18.75" x14ac:dyDescent="0.2">
      <c r="A37" s="17">
        <v>8</v>
      </c>
      <c r="B37" s="16" t="s">
        <v>8</v>
      </c>
      <c r="C37" s="47">
        <v>32510.215560000001</v>
      </c>
      <c r="D37" s="47">
        <v>8663.8662999999997</v>
      </c>
      <c r="E37" s="51">
        <f t="shared" si="2"/>
        <v>26.649673497274094</v>
      </c>
    </row>
    <row r="38" spans="1:5" ht="18.75" x14ac:dyDescent="0.2">
      <c r="A38" s="17">
        <v>9</v>
      </c>
      <c r="B38" s="16" t="s">
        <v>7</v>
      </c>
      <c r="C38" s="47">
        <v>607519.29980000004</v>
      </c>
      <c r="D38" s="47">
        <v>248210.71442999999</v>
      </c>
      <c r="E38" s="51">
        <f t="shared" si="2"/>
        <v>40.856432793445876</v>
      </c>
    </row>
    <row r="39" spans="1:5" ht="18.75" x14ac:dyDescent="0.2">
      <c r="A39" s="17">
        <v>10</v>
      </c>
      <c r="B39" s="16" t="s">
        <v>6</v>
      </c>
      <c r="C39" s="47">
        <v>1001666.03613</v>
      </c>
      <c r="D39" s="47">
        <v>750769.24525000004</v>
      </c>
      <c r="E39" s="51">
        <f t="shared" si="2"/>
        <v>74.952051698852088</v>
      </c>
    </row>
    <row r="40" spans="1:5" ht="18.75" x14ac:dyDescent="0.2">
      <c r="A40" s="17">
        <v>11</v>
      </c>
      <c r="B40" s="16" t="s">
        <v>5</v>
      </c>
      <c r="C40" s="47">
        <v>4630.3999999999996</v>
      </c>
      <c r="D40" s="47">
        <v>3472.8029999999999</v>
      </c>
      <c r="E40" s="51">
        <f t="shared" si="2"/>
        <v>75.000064789219081</v>
      </c>
    </row>
    <row r="41" spans="1:5" ht="27" customHeight="1" x14ac:dyDescent="0.2">
      <c r="A41" s="15"/>
      <c r="B41" s="14" t="s">
        <v>4</v>
      </c>
      <c r="C41" s="46">
        <f>C27-C29</f>
        <v>-259910.40049000084</v>
      </c>
      <c r="D41" s="46">
        <f>D27-D29</f>
        <v>655097.14478399605</v>
      </c>
      <c r="E41" s="52"/>
    </row>
    <row r="42" spans="1:5" s="3" customFormat="1" ht="15.75" x14ac:dyDescent="0.25">
      <c r="A42" s="6"/>
      <c r="B42" s="5"/>
      <c r="C42" s="45"/>
      <c r="D42" s="45"/>
      <c r="E42" s="45"/>
    </row>
    <row r="43" spans="1:5" s="3" customFormat="1" ht="18.75" x14ac:dyDescent="0.3">
      <c r="A43" s="6"/>
      <c r="B43" s="9" t="s">
        <v>3</v>
      </c>
      <c r="C43" s="53"/>
      <c r="D43" s="45"/>
      <c r="E43" s="45"/>
    </row>
    <row r="44" spans="1:5" s="3" customFormat="1" ht="18.75" x14ac:dyDescent="0.3">
      <c r="A44" s="6"/>
      <c r="B44" s="9" t="s">
        <v>2</v>
      </c>
      <c r="C44" s="54"/>
      <c r="D44" s="48"/>
      <c r="E44" s="45"/>
    </row>
    <row r="45" spans="1:5" s="3" customFormat="1" ht="18.75" x14ac:dyDescent="0.3">
      <c r="A45" s="6"/>
      <c r="B45" s="9" t="s">
        <v>1</v>
      </c>
      <c r="C45" s="8" t="s">
        <v>0</v>
      </c>
      <c r="D45" s="45"/>
      <c r="E45" s="45"/>
    </row>
    <row r="46" spans="1:5" s="3" customFormat="1" ht="15.75" x14ac:dyDescent="0.25">
      <c r="A46" s="6"/>
      <c r="B46" s="5"/>
      <c r="C46" s="45"/>
      <c r="D46" s="45"/>
      <c r="E46" s="45"/>
    </row>
    <row r="47" spans="1:5" s="3" customFormat="1" ht="15.75" x14ac:dyDescent="0.25">
      <c r="A47" s="6"/>
      <c r="B47" s="5"/>
      <c r="C47" s="55"/>
      <c r="D47" s="45"/>
      <c r="E47" s="45"/>
    </row>
    <row r="48" spans="1:5" s="3" customFormat="1" ht="15.75" x14ac:dyDescent="0.25">
      <c r="A48" s="6"/>
      <c r="B48" s="5"/>
      <c r="C48" s="45"/>
      <c r="D48" s="45"/>
      <c r="E48" s="45"/>
    </row>
    <row r="49" spans="1:5" s="3" customFormat="1" ht="15.75" x14ac:dyDescent="0.25">
      <c r="A49" s="6"/>
      <c r="B49" s="5"/>
      <c r="C49" s="45"/>
      <c r="D49" s="45"/>
      <c r="E49" s="45"/>
    </row>
    <row r="50" spans="1:5" s="3" customFormat="1" ht="15.75" x14ac:dyDescent="0.25">
      <c r="A50" s="6"/>
      <c r="B50" s="5"/>
      <c r="C50" s="45"/>
      <c r="D50" s="45"/>
      <c r="E50" s="45"/>
    </row>
    <row r="51" spans="1:5" s="3" customFormat="1" ht="15.75" x14ac:dyDescent="0.25">
      <c r="B51" s="4"/>
      <c r="C51" s="45"/>
      <c r="D51" s="45"/>
      <c r="E51" s="45"/>
    </row>
    <row r="52" spans="1:5" s="3" customFormat="1" x14ac:dyDescent="0.2">
      <c r="C52" s="45"/>
      <c r="D52" s="45"/>
      <c r="E52" s="45"/>
    </row>
    <row r="53" spans="1:5" s="3" customFormat="1" x14ac:dyDescent="0.2">
      <c r="C53" s="45"/>
      <c r="D53" s="45"/>
      <c r="E53" s="45"/>
    </row>
    <row r="54" spans="1:5" s="3" customFormat="1" x14ac:dyDescent="0.2">
      <c r="C54" s="45"/>
      <c r="D54" s="45"/>
      <c r="E54" s="45"/>
    </row>
    <row r="55" spans="1:5" s="3" customFormat="1" x14ac:dyDescent="0.2">
      <c r="C55" s="45"/>
      <c r="D55" s="45"/>
      <c r="E55" s="45"/>
    </row>
    <row r="56" spans="1:5" s="3" customFormat="1" x14ac:dyDescent="0.2">
      <c r="C56" s="45"/>
      <c r="D56" s="45"/>
      <c r="E56" s="45"/>
    </row>
    <row r="57" spans="1:5" s="3" customFormat="1" x14ac:dyDescent="0.2">
      <c r="C57" s="45"/>
      <c r="D57" s="45"/>
      <c r="E57" s="45"/>
    </row>
    <row r="58" spans="1:5" s="3" customFormat="1" x14ac:dyDescent="0.2">
      <c r="C58" s="45"/>
      <c r="D58" s="45"/>
      <c r="E58" s="45"/>
    </row>
    <row r="59" spans="1:5" s="3" customFormat="1" x14ac:dyDescent="0.2">
      <c r="C59" s="45"/>
      <c r="D59" s="45"/>
      <c r="E59" s="45"/>
    </row>
    <row r="60" spans="1:5" s="3" customFormat="1" x14ac:dyDescent="0.2">
      <c r="C60" s="45"/>
      <c r="D60" s="45"/>
      <c r="E60" s="45"/>
    </row>
    <row r="61" spans="1:5" s="3" customFormat="1" x14ac:dyDescent="0.2">
      <c r="C61" s="45"/>
      <c r="D61" s="45"/>
      <c r="E61" s="45"/>
    </row>
    <row r="62" spans="1:5" s="3" customFormat="1" x14ac:dyDescent="0.2">
      <c r="C62" s="45"/>
      <c r="D62" s="45"/>
      <c r="E62" s="45"/>
    </row>
    <row r="63" spans="1:5" s="3" customFormat="1" x14ac:dyDescent="0.2">
      <c r="C63" s="45"/>
      <c r="D63" s="45"/>
      <c r="E63" s="45"/>
    </row>
    <row r="64" spans="1:5" s="3" customFormat="1" x14ac:dyDescent="0.2">
      <c r="C64" s="45"/>
      <c r="D64" s="45"/>
      <c r="E64" s="45"/>
    </row>
    <row r="65" spans="3:5" s="3" customFormat="1" x14ac:dyDescent="0.2">
      <c r="C65" s="45"/>
      <c r="D65" s="45"/>
      <c r="E65" s="45"/>
    </row>
    <row r="66" spans="3:5" s="3" customFormat="1" x14ac:dyDescent="0.2">
      <c r="C66" s="45"/>
      <c r="D66" s="45"/>
      <c r="E66" s="45"/>
    </row>
    <row r="67" spans="3:5" s="3" customFormat="1" x14ac:dyDescent="0.2">
      <c r="C67" s="45"/>
      <c r="D67" s="45"/>
      <c r="E67" s="45"/>
    </row>
    <row r="68" spans="3:5" s="3" customFormat="1" x14ac:dyDescent="0.2">
      <c r="C68" s="45"/>
      <c r="D68" s="45"/>
      <c r="E68" s="45"/>
    </row>
    <row r="69" spans="3:5" s="3" customFormat="1" x14ac:dyDescent="0.2">
      <c r="C69" s="45"/>
      <c r="D69" s="45"/>
      <c r="E69" s="45"/>
    </row>
    <row r="70" spans="3:5" s="3" customFormat="1" x14ac:dyDescent="0.2">
      <c r="C70" s="45"/>
      <c r="D70" s="45"/>
      <c r="E70" s="45"/>
    </row>
  </sheetData>
  <mergeCells count="11">
    <mergeCell ref="A8:E8"/>
    <mergeCell ref="A28:E28"/>
    <mergeCell ref="A1:E1"/>
    <mergeCell ref="A2:E2"/>
    <mergeCell ref="A3:E3"/>
    <mergeCell ref="D4:E4"/>
    <mergeCell ref="A5:A6"/>
    <mergeCell ref="B5:B6"/>
    <mergeCell ref="C5:C6"/>
    <mergeCell ref="D5:D6"/>
    <mergeCell ref="E5:E6"/>
  </mergeCells>
  <pageMargins left="0.19685039370078741" right="0.19685039370078741" top="0.55118110236220474" bottom="0.15748031496062992" header="0.55118110236220474" footer="0.15748031496062992"/>
  <pageSetup paperSize="9" scale="6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на 01.02.2025</vt:lpstr>
      <vt:lpstr>на 01.03.2025</vt:lpstr>
      <vt:lpstr>на 01.04.2025</vt:lpstr>
      <vt:lpstr>на 01.05.2025</vt:lpstr>
      <vt:lpstr>на 01.06.2025</vt:lpstr>
      <vt:lpstr>на 01.07.2025</vt:lpstr>
      <vt:lpstr>на 01.08.2025</vt:lpstr>
      <vt:lpstr>на 01.09.2025</vt:lpstr>
      <vt:lpstr>на 01.10.2025</vt:lpstr>
      <vt:lpstr>на 01.11.2025</vt:lpstr>
      <vt:lpstr>на 01.12.2025</vt:lpstr>
      <vt:lpstr>на 01.01.2026</vt:lpstr>
      <vt:lpstr>'на 01.01.2026'!Область_печати</vt:lpstr>
      <vt:lpstr>'на 01.05.2025'!Область_печати</vt:lpstr>
      <vt:lpstr>'на 01.06.2025'!Область_печати</vt:lpstr>
      <vt:lpstr>'на 01.07.2025'!Область_печати</vt:lpstr>
      <vt:lpstr>'на 01.08.2025'!Область_печати</vt:lpstr>
      <vt:lpstr>'на 01.09.2025'!Область_печати</vt:lpstr>
      <vt:lpstr>'на 01.10.2025'!Область_печати</vt:lpstr>
      <vt:lpstr>'на 01.11.2025'!Область_печати</vt:lpstr>
      <vt:lpstr>'на 01.12.2025'!Область_печати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Ф. Кузнецова</dc:creator>
  <cp:lastModifiedBy>Гульназ Г. Хамаева</cp:lastModifiedBy>
  <dcterms:created xsi:type="dcterms:W3CDTF">2026-01-15T08:13:05Z</dcterms:created>
  <dcterms:modified xsi:type="dcterms:W3CDTF">2026-01-16T06:34:27Z</dcterms:modified>
</cp:coreProperties>
</file>